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SH\Documents\카카오톡 받은 파일\"/>
    </mc:Choice>
  </mc:AlternateContent>
  <bookViews>
    <workbookView xWindow="0" yWindow="0" windowWidth="19200" windowHeight="6870" activeTab="9"/>
  </bookViews>
  <sheets>
    <sheet name="가설1" sheetId="7" r:id="rId1"/>
    <sheet name="결론1" sheetId="8" r:id="rId2"/>
    <sheet name="가설2" sheetId="1" r:id="rId3"/>
    <sheet name="결론2" sheetId="5" r:id="rId4"/>
    <sheet name="가설3" sheetId="14" r:id="rId5"/>
    <sheet name="결론3" sheetId="13" r:id="rId6"/>
    <sheet name="가설4" sheetId="11" r:id="rId7"/>
    <sheet name="결론4" sheetId="12" r:id="rId8"/>
    <sheet name="가설5" sheetId="9" r:id="rId9"/>
    <sheet name="결론5" sheetId="10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3" l="1"/>
  <c r="C13" i="13"/>
  <c r="C6" i="13"/>
  <c r="C16" i="13" s="1"/>
  <c r="C5" i="13"/>
  <c r="C14" i="13"/>
  <c r="C7" i="13"/>
  <c r="C17" i="13" s="1"/>
  <c r="C2" i="13"/>
  <c r="J10" i="14"/>
  <c r="J19" i="14" s="1"/>
  <c r="K10" i="14"/>
  <c r="K19" i="14" s="1"/>
  <c r="J17" i="14"/>
  <c r="K17" i="14"/>
  <c r="C20" i="13" l="1"/>
  <c r="C19" i="13"/>
  <c r="C18" i="13"/>
  <c r="B12" i="11" l="1"/>
  <c r="B24" i="11"/>
  <c r="B25" i="11"/>
  <c r="B33" i="11"/>
  <c r="D4" i="9" l="1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80" i="9" s="1"/>
  <c r="D81" i="9" s="1"/>
  <c r="D82" i="9" s="1"/>
  <c r="D83" i="9" s="1"/>
  <c r="D84" i="9" s="1"/>
  <c r="D85" i="9" s="1"/>
  <c r="D86" i="9" s="1"/>
  <c r="D87" i="9" s="1"/>
  <c r="D88" i="9" s="1"/>
  <c r="D89" i="9" s="1"/>
  <c r="D90" i="9" s="1"/>
  <c r="D91" i="9" s="1"/>
  <c r="D92" i="9" s="1"/>
  <c r="D93" i="9" s="1"/>
  <c r="D94" i="9" s="1"/>
  <c r="D95" i="9" s="1"/>
  <c r="D96" i="9" s="1"/>
  <c r="D97" i="9" s="1"/>
  <c r="D98" i="9" s="1"/>
  <c r="D99" i="9" s="1"/>
  <c r="D100" i="9" s="1"/>
  <c r="D101" i="9" s="1"/>
  <c r="D102" i="9" s="1"/>
  <c r="D104" i="9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4" i="9"/>
  <c r="D205" i="9"/>
  <c r="D206" i="9" s="1"/>
  <c r="D207" i="9" s="1"/>
  <c r="D208" i="9"/>
  <c r="D209" i="9" s="1"/>
  <c r="D210" i="9" s="1"/>
  <c r="D211" i="9" s="1"/>
  <c r="D212" i="9" s="1"/>
  <c r="D213" i="9" s="1"/>
  <c r="D214" i="9" s="1"/>
  <c r="D215" i="9" s="1"/>
  <c r="D216" i="9" s="1"/>
  <c r="D217" i="9" s="1"/>
  <c r="D218" i="9" s="1"/>
  <c r="D219" i="9" s="1"/>
  <c r="D220" i="9" s="1"/>
  <c r="D221" i="9" s="1"/>
  <c r="D222" i="9" s="1"/>
  <c r="D223" i="9" s="1"/>
  <c r="D224" i="9" s="1"/>
  <c r="D225" i="9" s="1"/>
  <c r="D226" i="9" s="1"/>
  <c r="D227" i="9" s="1"/>
  <c r="D228" i="9" s="1"/>
  <c r="D229" i="9" s="1"/>
  <c r="D230" i="9" s="1"/>
  <c r="D231" i="9" s="1"/>
  <c r="D232" i="9" s="1"/>
  <c r="D233" i="9" s="1"/>
  <c r="D234" i="9" s="1"/>
  <c r="D235" i="9" s="1"/>
  <c r="D236" i="9" s="1"/>
  <c r="D237" i="9" s="1"/>
  <c r="D238" i="9" s="1"/>
  <c r="D239" i="9" s="1"/>
  <c r="D240" i="9" s="1"/>
  <c r="D241" i="9" s="1"/>
  <c r="D242" i="9" s="1"/>
  <c r="D243" i="9" s="1"/>
  <c r="D244" i="9" s="1"/>
  <c r="D245" i="9" s="1"/>
  <c r="D246" i="9" s="1"/>
  <c r="D247" i="9" s="1"/>
  <c r="D248" i="9" s="1"/>
  <c r="D249" i="9" s="1"/>
  <c r="D250" i="9" s="1"/>
  <c r="D251" i="9" s="1"/>
  <c r="D252" i="9" s="1"/>
  <c r="D253" i="9" s="1"/>
  <c r="D254" i="9" s="1"/>
  <c r="D255" i="9" s="1"/>
  <c r="D256" i="9" s="1"/>
  <c r="D257" i="9" s="1"/>
  <c r="D258" i="9" s="1"/>
  <c r="D259" i="9" s="1"/>
  <c r="D260" i="9" s="1"/>
  <c r="D261" i="9" s="1"/>
  <c r="D262" i="9" s="1"/>
  <c r="D263" i="9" s="1"/>
  <c r="D264" i="9" s="1"/>
  <c r="D265" i="9" s="1"/>
  <c r="D266" i="9" s="1"/>
  <c r="D267" i="9" s="1"/>
  <c r="D268" i="9" s="1"/>
  <c r="D269" i="9" s="1"/>
  <c r="D270" i="9" s="1"/>
  <c r="D271" i="9" s="1"/>
  <c r="D272" i="9" s="1"/>
  <c r="D273" i="9" s="1"/>
  <c r="D274" i="9" s="1"/>
  <c r="D275" i="9" s="1"/>
  <c r="D276" i="9" s="1"/>
  <c r="D277" i="9" s="1"/>
  <c r="D278" i="9" s="1"/>
  <c r="D279" i="9" s="1"/>
  <c r="D280" i="9" s="1"/>
  <c r="D281" i="9" s="1"/>
  <c r="D282" i="9" s="1"/>
  <c r="D283" i="9" s="1"/>
  <c r="D284" i="9" s="1"/>
  <c r="D285" i="9" s="1"/>
  <c r="D286" i="9" s="1"/>
  <c r="D287" i="9" s="1"/>
  <c r="D288" i="9" s="1"/>
  <c r="D289" i="9" s="1"/>
  <c r="D290" i="9" s="1"/>
  <c r="D291" i="9" s="1"/>
  <c r="D292" i="9" s="1"/>
  <c r="D293" i="9" s="1"/>
  <c r="D294" i="9" s="1"/>
  <c r="D295" i="9" s="1"/>
  <c r="D296" i="9" s="1"/>
  <c r="D297" i="9" s="1"/>
  <c r="D298" i="9" s="1"/>
  <c r="D299" i="9" s="1"/>
  <c r="D300" i="9" s="1"/>
  <c r="D301" i="9" s="1"/>
  <c r="D302" i="9" s="1"/>
  <c r="F6" i="7" l="1"/>
  <c r="F8" i="7"/>
  <c r="F10" i="7"/>
  <c r="F12" i="7"/>
  <c r="F14" i="7"/>
  <c r="F16" i="7"/>
  <c r="F18" i="7"/>
  <c r="F20" i="7"/>
  <c r="F22" i="7"/>
  <c r="F24" i="7"/>
  <c r="F26" i="7"/>
  <c r="F28" i="7"/>
  <c r="F30" i="7"/>
  <c r="F32" i="7"/>
  <c r="F34" i="7"/>
  <c r="F36" i="7"/>
  <c r="F38" i="7"/>
  <c r="F40" i="7"/>
  <c r="F42" i="7"/>
  <c r="F44" i="7"/>
  <c r="F46" i="7"/>
  <c r="F48" i="7"/>
  <c r="F50" i="7"/>
  <c r="F52" i="7"/>
  <c r="F54" i="7"/>
  <c r="F56" i="7"/>
  <c r="F58" i="7"/>
  <c r="F60" i="7"/>
  <c r="F62" i="7"/>
  <c r="F64" i="7"/>
  <c r="F66" i="7"/>
  <c r="F68" i="7"/>
  <c r="F70" i="7"/>
  <c r="F72" i="7"/>
  <c r="F74" i="7"/>
  <c r="F76" i="7"/>
  <c r="F78" i="7"/>
  <c r="F80" i="7"/>
  <c r="F82" i="7"/>
  <c r="F84" i="7"/>
  <c r="F86" i="7"/>
  <c r="F88" i="7"/>
  <c r="F90" i="7"/>
  <c r="F92" i="7"/>
  <c r="F94" i="7"/>
  <c r="F96" i="7"/>
  <c r="F98" i="7"/>
  <c r="F100" i="7"/>
  <c r="F102" i="7"/>
  <c r="F104" i="7"/>
  <c r="F106" i="7"/>
  <c r="F108" i="7"/>
  <c r="F110" i="7"/>
  <c r="F112" i="7"/>
  <c r="F114" i="7"/>
  <c r="F116" i="7"/>
  <c r="F118" i="7"/>
  <c r="F120" i="7"/>
  <c r="F122" i="7"/>
  <c r="F124" i="7"/>
  <c r="F126" i="7"/>
  <c r="F128" i="7"/>
  <c r="F130" i="7"/>
  <c r="F132" i="7"/>
  <c r="F134" i="7"/>
  <c r="F136" i="7"/>
  <c r="F138" i="7"/>
  <c r="F140" i="7"/>
  <c r="F142" i="7"/>
  <c r="F144" i="7"/>
  <c r="F146" i="7"/>
  <c r="F148" i="7"/>
  <c r="F150" i="7"/>
  <c r="F152" i="7"/>
  <c r="F154" i="7"/>
  <c r="F156" i="7"/>
  <c r="F158" i="7"/>
  <c r="F160" i="7"/>
  <c r="F162" i="7"/>
  <c r="F164" i="7"/>
  <c r="F166" i="7"/>
  <c r="F168" i="7"/>
  <c r="F170" i="7"/>
  <c r="F172" i="7"/>
  <c r="F174" i="7"/>
  <c r="F176" i="7"/>
  <c r="F178" i="7"/>
  <c r="F180" i="7"/>
  <c r="F182" i="7"/>
  <c r="F184" i="7"/>
  <c r="F186" i="7"/>
  <c r="F188" i="7"/>
  <c r="F190" i="7"/>
  <c r="F192" i="7"/>
  <c r="F194" i="7"/>
  <c r="F196" i="7"/>
  <c r="F198" i="7"/>
  <c r="F200" i="7"/>
  <c r="F202" i="7"/>
  <c r="F4" i="7"/>
  <c r="J26" i="1" l="1"/>
  <c r="I26" i="1"/>
  <c r="J25" i="1"/>
  <c r="I2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" i="1"/>
  <c r="K25" i="1" l="1"/>
  <c r="L25" i="1"/>
  <c r="P6" i="1" s="1"/>
  <c r="M25" i="1"/>
  <c r="P7" i="1" s="1"/>
  <c r="P5" i="1"/>
  <c r="P9" i="1" s="1"/>
  <c r="P10" i="1" s="1"/>
  <c r="E17" i="1" l="1"/>
  <c r="E4" i="1"/>
  <c r="E5" i="1"/>
  <c r="E6" i="1"/>
  <c r="E7" i="1"/>
  <c r="E8" i="1"/>
  <c r="E9" i="1"/>
  <c r="E16" i="1"/>
  <c r="E24" i="1"/>
  <c r="E23" i="1"/>
  <c r="E22" i="1"/>
  <c r="E21" i="1"/>
  <c r="E19" i="1"/>
  <c r="E18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<sst xmlns="http://schemas.openxmlformats.org/spreadsheetml/2006/main" count="625" uniqueCount="392">
  <si>
    <t>순위</t>
    <phoneticPr fontId="1" type="noConversion"/>
  </si>
  <si>
    <t>제목/가수</t>
    <phoneticPr fontId="1" type="noConversion"/>
  </si>
  <si>
    <t>곡발표일</t>
    <phoneticPr fontId="1" type="noConversion"/>
  </si>
  <si>
    <t>외부자원의 최근 활동일</t>
    <phoneticPr fontId="1" type="noConversion"/>
  </si>
  <si>
    <t>간격</t>
    <phoneticPr fontId="1" type="noConversion"/>
  </si>
  <si>
    <t>b</t>
    <phoneticPr fontId="1" type="noConversion"/>
  </si>
  <si>
    <t>a</t>
    <phoneticPr fontId="1" type="noConversion"/>
  </si>
  <si>
    <t>합계</t>
    <phoneticPr fontId="1" type="noConversion"/>
  </si>
  <si>
    <t>평균</t>
  </si>
  <si>
    <t>평균</t>
    <phoneticPr fontId="1" type="noConversion"/>
  </si>
  <si>
    <t>SSx</t>
    <phoneticPr fontId="1" type="noConversion"/>
  </si>
  <si>
    <t>Yhat</t>
    <phoneticPr fontId="1" type="noConversion"/>
  </si>
  <si>
    <t>순위</t>
    <phoneticPr fontId="1" type="noConversion"/>
  </si>
  <si>
    <t>간격</t>
    <phoneticPr fontId="1" type="noConversion"/>
  </si>
  <si>
    <t>X</t>
    <phoneticPr fontId="1" type="noConversion"/>
  </si>
  <si>
    <t>Y</t>
    <phoneticPr fontId="1" type="noConversion"/>
  </si>
  <si>
    <t>X^2</t>
    <phoneticPr fontId="1" type="noConversion"/>
  </si>
  <si>
    <t>Y^2</t>
    <phoneticPr fontId="1" type="noConversion"/>
  </si>
  <si>
    <t>XY</t>
    <phoneticPr fontId="1" type="noConversion"/>
  </si>
  <si>
    <t>SSy</t>
    <phoneticPr fontId="1" type="noConversion"/>
  </si>
  <si>
    <t>SPxy</t>
    <phoneticPr fontId="1" type="noConversion"/>
  </si>
  <si>
    <t>요약 출력</t>
  </si>
  <si>
    <t>회귀분석 통계량</t>
  </si>
  <si>
    <t>다중 상관계수</t>
  </si>
  <si>
    <t>결정계수</t>
  </si>
  <si>
    <t>조정된 결정계수</t>
  </si>
  <si>
    <t>표준 오차</t>
  </si>
  <si>
    <t>관측수</t>
  </si>
  <si>
    <t>분산 분석</t>
  </si>
  <si>
    <t>회귀</t>
  </si>
  <si>
    <t>잔차</t>
  </si>
  <si>
    <t>계</t>
  </si>
  <si>
    <t>자유도</t>
  </si>
  <si>
    <t>제곱합</t>
  </si>
  <si>
    <t>제곱 평균</t>
  </si>
  <si>
    <t>F 비</t>
  </si>
  <si>
    <t>유의한 F</t>
  </si>
  <si>
    <t>계수</t>
  </si>
  <si>
    <t>t 통계량</t>
  </si>
  <si>
    <t>P-값</t>
  </si>
  <si>
    <t>하위 95%</t>
  </si>
  <si>
    <t>상위 95%</t>
  </si>
  <si>
    <t>하위 95.0%</t>
  </si>
  <si>
    <t>상위 95.0%</t>
  </si>
  <si>
    <t>265.02263013181-0.24413X</t>
    <phoneticPr fontId="1" type="noConversion"/>
  </si>
  <si>
    <t>RE-BYE</t>
  </si>
  <si>
    <r>
      <t>악동뮤지션 (AKMU)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사춘기 상 (思春記 上)</t>
    </r>
  </si>
  <si>
    <t>YG Entertainment</t>
  </si>
  <si>
    <t>Kt music</t>
  </si>
  <si>
    <t>CHEER UP</t>
  </si>
  <si>
    <r>
      <t>TWICE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PAGE TWO</t>
    </r>
  </si>
  <si>
    <t>JYP Entertainment</t>
  </si>
  <si>
    <t>사람들이 움직이는 게</t>
  </si>
  <si>
    <t>내 입술 따뜻한 커피처럼 (Feat. 이성경)</t>
  </si>
  <si>
    <r>
      <t>에디킴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내 입술 따뜻한 커피처럼</t>
    </r>
  </si>
  <si>
    <t>미스틱89, 미스틱엔터테인먼트</t>
  </si>
  <si>
    <t>CJ E&amp;M</t>
  </si>
  <si>
    <t>하늘바라기 (feat. 하림)</t>
  </si>
  <si>
    <r>
      <t>정은지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Dream</t>
    </r>
  </si>
  <si>
    <t>플랜에이 엔터테인먼트</t>
  </si>
  <si>
    <t>로엔엔터테인먼트</t>
  </si>
  <si>
    <t>새삼스럽게 왜</t>
  </si>
  <si>
    <t>불타오르네 (FIRE)</t>
  </si>
  <si>
    <r>
      <t>방탄소년단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화양연화 Young Forever</t>
    </r>
  </si>
  <si>
    <t>빅히트 엔터테인먼트</t>
  </si>
  <si>
    <t>초록창가</t>
  </si>
  <si>
    <t>Dream Girls</t>
  </si>
  <si>
    <r>
      <t>아이오아이 (I.O.I)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아이오아이 (I.O.I) 1st Mini Album `Chrysali...</t>
    </r>
  </si>
  <si>
    <t>YMC엔터테인먼트</t>
  </si>
  <si>
    <t>사소한 것에서</t>
  </si>
  <si>
    <t>주변인</t>
  </si>
  <si>
    <t>봄이 좋냐??</t>
  </si>
  <si>
    <r>
      <t>10cm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3.2</t>
    </r>
  </si>
  <si>
    <t>매직스트로베리사운드</t>
  </si>
  <si>
    <t>포크라노스</t>
  </si>
  <si>
    <t>Toy</t>
  </si>
  <si>
    <r>
      <t>블락비 (Block B)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Blooming Period</t>
    </r>
  </si>
  <si>
    <t>세븐시즌스 &amp; CJ E&amp;M</t>
  </si>
  <si>
    <t>You Are My Everything</t>
  </si>
  <si>
    <r>
      <t>거미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 4</t>
    </r>
  </si>
  <si>
    <t>오우엔터테인먼트, 뮤직앤뉴</t>
  </si>
  <si>
    <t>뮤직앤뉴</t>
  </si>
  <si>
    <t>우아해 (woo ah)</t>
  </si>
  <si>
    <r>
      <t>크러쉬 (CRUSH)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Interlude</t>
    </r>
  </si>
  <si>
    <t>아메바컬쳐</t>
  </si>
  <si>
    <t>벚꽃이 지면</t>
  </si>
  <si>
    <t>이 사랑</t>
  </si>
  <si>
    <r>
      <t>다비치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Part.3</t>
    </r>
  </si>
  <si>
    <t>말해! 뭐해?</t>
  </si>
  <si>
    <r>
      <t>케이윌 (K.Will)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Part.6</t>
    </r>
  </si>
  <si>
    <t>Save ME</t>
  </si>
  <si>
    <t>How Can I Love You</t>
  </si>
  <si>
    <r>
      <t>XIA(준수)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 10</t>
    </r>
  </si>
  <si>
    <t>ALWAYS</t>
  </si>
  <si>
    <r>
      <t>윤미래 (T)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 1</t>
    </r>
  </si>
  <si>
    <t>사랑하자</t>
  </si>
  <si>
    <r>
      <t>SG 워너비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Part.8</t>
    </r>
  </si>
  <si>
    <t>넌 is 뭔들</t>
  </si>
  <si>
    <r>
      <t>마마무 (Mamamoo)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Melting</t>
    </r>
  </si>
  <si>
    <t>RBW, CJ E&amp;M</t>
  </si>
  <si>
    <t>D (half moon) (Feat. 개코)</t>
  </si>
  <si>
    <r>
      <t>DEAN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130 mood TRBL</t>
    </r>
  </si>
  <si>
    <t>Joombas Co Ltd &amp; Universal Music</t>
  </si>
  <si>
    <t>Universal Music</t>
  </si>
  <si>
    <t>어디에도</t>
  </si>
  <si>
    <r>
      <t>엠씨더맥스 (M.C The Max)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pathos</t>
    </r>
  </si>
  <si>
    <t>시간을 달려서 (Rough)</t>
  </si>
  <si>
    <r>
      <t>여자친구 (GFRIEND)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여자친구 3rd Mini Album `SNOWFLAKE`</t>
    </r>
  </si>
  <si>
    <t>쏘스뮤직</t>
  </si>
  <si>
    <t>다시 너를</t>
  </si>
  <si>
    <r>
      <t>매드 클라운 (Mad Clown), 김나영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 5</t>
    </r>
  </si>
  <si>
    <t>커플</t>
  </si>
  <si>
    <r>
      <t>젝스키스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Special</t>
    </r>
  </si>
  <si>
    <t>Epilogue _ Young Forever</t>
  </si>
  <si>
    <t>Everytime</t>
  </si>
  <si>
    <r>
      <t>첸(CHEN), 펀치(Punch)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Part.2</t>
    </r>
  </si>
  <si>
    <t>SM엔터테인먼트, 오우엔터테인먼트, 뮤직앤뉴</t>
  </si>
  <si>
    <t>똑 똑 똑</t>
  </si>
  <si>
    <t>1년 365일 (Feat.거미)</t>
  </si>
  <si>
    <r>
      <t>바이브 (Vibe)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Repeat</t>
    </r>
  </si>
  <si>
    <t>더바이브 엔터테인먼트</t>
  </si>
  <si>
    <t>너는 나 나는 너</t>
  </si>
  <si>
    <r>
      <t>지코 (ZICO)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Break Up 2 Make Up</t>
    </r>
  </si>
  <si>
    <t>세븐시즌스</t>
  </si>
  <si>
    <t>그대, 바람이 되어</t>
  </si>
  <si>
    <r>
      <t>엠씨더맥스 (M.C The Max)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Part.9</t>
    </r>
  </si>
  <si>
    <t>한숨</t>
  </si>
  <si>
    <r>
      <t>이하이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SEOULITE</t>
    </r>
  </si>
  <si>
    <t>같은 곳에서</t>
  </si>
  <si>
    <r>
      <t>소녀온탑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PRODUCE 101 - 35 Girls 5 Concepts</t>
    </r>
  </si>
  <si>
    <t>Destiny (나의 지구)</t>
  </si>
  <si>
    <r>
      <t>러블리즈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A New Trilogy</t>
    </r>
  </si>
  <si>
    <t>에스엠컬처앤콘텐츠레이블울림</t>
  </si>
  <si>
    <t>OOH-AHH하게</t>
  </si>
  <si>
    <r>
      <t>TWICE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THE STORY BEGINS</t>
    </r>
  </si>
  <si>
    <t>Boys And Girls (Feat. Babylon)</t>
  </si>
  <si>
    <r>
      <t>지코 (ZICO)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Boys And Girls</t>
    </r>
  </si>
  <si>
    <t>PICK ME</t>
  </si>
  <si>
    <r>
      <t>PRODUCE 101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PRODUCE 101 - PICK ME</t>
    </r>
  </si>
  <si>
    <t>MY STAR</t>
  </si>
  <si>
    <t>사랑에 빠졌죠 (당신만이)</t>
  </si>
  <si>
    <r>
      <t>장범준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장범준 2집</t>
    </r>
  </si>
  <si>
    <t>버스커버스커</t>
  </si>
  <si>
    <t>예쁘다</t>
  </si>
  <si>
    <r>
      <t>세븐틴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SEVENTEEN 1ST ALBUM FIRST ‘LOVE&amp;LETTER...</t>
    </r>
  </si>
  <si>
    <t>플레디스</t>
  </si>
  <si>
    <t>잊어버리지마 (Feat.태연)</t>
  </si>
  <si>
    <r>
      <t>크러쉬(CRUSH)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잊어버리지마</t>
    </r>
  </si>
  <si>
    <t>Doo Wap</t>
  </si>
  <si>
    <t>Yum-Yum (얌얌)</t>
  </si>
  <si>
    <r>
      <t>마카롱 꿀떡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PRODUCE 101 - 35 Girls 5 Concepts</t>
    </r>
  </si>
  <si>
    <t>너도 (Feat. Cha Cha Malone)</t>
  </si>
  <si>
    <r>
      <t>로꼬 (LOCO)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너도</t>
    </r>
  </si>
  <si>
    <t>AOMG</t>
  </si>
  <si>
    <t>봄인가 봐 (Spring Love)</t>
  </si>
  <si>
    <r>
      <t>에릭남, 웬디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봄인가 봐 (Spring Love)</t>
    </r>
  </si>
  <si>
    <t>SM Entertainment</t>
  </si>
  <si>
    <t>오늘부터 우리는 (Me gustas tu)</t>
  </si>
  <si>
    <r>
      <t>여자친구(GFRIEND)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여자친구 2nd Mini Album `Flower Bud`</t>
    </r>
  </si>
  <si>
    <t>제주도의 푸른 밤</t>
  </si>
  <si>
    <r>
      <t>태연(Taeyeon)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밴드 고맙삼다</t>
    </r>
  </si>
  <si>
    <t>또 다시 사랑</t>
  </si>
  <si>
    <r>
      <t>임창정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또 다시 사랑</t>
    </r>
  </si>
  <si>
    <t>NH EMG</t>
  </si>
  <si>
    <t>Crush</t>
  </si>
  <si>
    <r>
      <t>아이오아이 (I.O.I)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PRODUCE101 - Crush</t>
    </r>
  </si>
  <si>
    <t>몇 년 후에</t>
  </si>
  <si>
    <r>
      <t>블락비 (Block B)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몇 년 후에</t>
    </r>
  </si>
  <si>
    <t>With You</t>
  </si>
  <si>
    <r>
      <t>린 (LYn)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태양의 후예 OST Part.7</t>
    </r>
  </si>
  <si>
    <t>썸타 (Lil` Something)</t>
  </si>
  <si>
    <r>
      <t>첸 (CHEN), 헤이즈, 바이브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썸타 (Lil` Something)</t>
    </r>
  </si>
  <si>
    <t>Rain</t>
  </si>
  <si>
    <r>
      <t>태연(Taeyeon)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태연 `Rain`</t>
    </r>
  </si>
  <si>
    <t>Butterfly (prologue mix)</t>
  </si>
  <si>
    <t>Don`t Cry (우리동네 음악대장)</t>
  </si>
  <si>
    <r>
      <t>우리 동네 음악대장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복면가왕 50회</t>
    </r>
  </si>
  <si>
    <t>MBC</t>
  </si>
  <si>
    <t>벅스</t>
  </si>
  <si>
    <t>9 to 5 (Feat. Gaeko)</t>
  </si>
  <si>
    <t>Love is not over (Full Length Edition)</t>
  </si>
  <si>
    <t>House Of Cards (Full Length Edition)</t>
  </si>
  <si>
    <t>Bang Bang</t>
  </si>
  <si>
    <r>
      <t>Jessie J, Ariana Grande, Nicki Minaj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Bang Bang</t>
    </r>
  </si>
  <si>
    <t>돌아오지마 (Feat. 용준형 of 비스트)</t>
  </si>
  <si>
    <r>
      <t>헤이즈 (Heize)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돌아오지마</t>
    </r>
  </si>
  <si>
    <t>스토커</t>
  </si>
  <si>
    <r>
      <t>10cm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3.0</t>
    </r>
  </si>
  <si>
    <t>미러볼뮤직</t>
  </si>
  <si>
    <t>걱정말아요 그대</t>
  </si>
  <si>
    <r>
      <t>이적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응답하라 1988 OST Part 2</t>
    </r>
  </si>
  <si>
    <t>CJ E&amp;M, 쿵엔터테인먼트</t>
  </si>
  <si>
    <t>그녀가 곁에 없다면 (결혼 행진곡을 활용한 신곡)</t>
  </si>
  <si>
    <t>벚꽃 엔딩</t>
  </si>
  <si>
    <r>
      <t>버스커 버스커 (Busker Busker)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1집 버스커 버스커</t>
    </r>
  </si>
  <si>
    <t>RUN (Ballad Mix)</t>
  </si>
  <si>
    <t>Good For You</t>
  </si>
  <si>
    <r>
      <t>에릭남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INTERVIEW</t>
    </r>
  </si>
  <si>
    <t>CJ E&amp;M, B2M Entertainment</t>
  </si>
  <si>
    <t>Dream</t>
  </si>
  <si>
    <r>
      <t>수지(Suzy), 백현(BAEKHYUN)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Dream</t>
    </r>
  </si>
  <si>
    <t>미스틱엔터테인먼트, 중앙ICS, SM엔터테인먼트, JYP엔터테인먼트</t>
  </si>
  <si>
    <t>오늘 쓱</t>
  </si>
  <si>
    <r>
      <t>버벌진트(Verbal Jint), 양다일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오늘 쓱</t>
    </r>
  </si>
  <si>
    <t>브랜뉴뮤직</t>
  </si>
  <si>
    <t>Love Yourself</t>
  </si>
  <si>
    <r>
      <t>Justin Bieber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Purpose (Deluxe Edition)</t>
    </r>
  </si>
  <si>
    <t>Def Jam Records, a division of UMG Recordings, Inc</t>
  </si>
  <si>
    <t>유레카 (Feat. Zion.T)</t>
  </si>
  <si>
    <r>
      <t>지코 (ZICO)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GALLERY</t>
    </r>
  </si>
  <si>
    <t>야 하고 싶어 (Feat.시우민 of EXO)</t>
  </si>
  <si>
    <r>
      <t>지민 (AOA)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야 하고 싶어</t>
    </r>
  </si>
  <si>
    <t>FNC엔터테인먼트, SM엔터테인먼트</t>
  </si>
  <si>
    <t>손잡아 줘요</t>
  </si>
  <si>
    <t>Walkin` In The Rain</t>
  </si>
  <si>
    <t>Fingertips</t>
  </si>
  <si>
    <r>
      <t>Pinkrush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PRODUCE 101 - 35 Girls 5 Concepts</t>
    </r>
  </si>
  <si>
    <t>In The Air</t>
  </si>
  <si>
    <t>다이너마이트</t>
  </si>
  <si>
    <r>
      <t>빅스(VIXX)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Zelos</t>
    </r>
  </si>
  <si>
    <t>젤리피쉬 엔터테인먼트</t>
  </si>
  <si>
    <t>이 노래가 끝나면 (Feat. DAVII)</t>
  </si>
  <si>
    <r>
      <t>용준형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이 노래가 끝나면</t>
    </r>
  </si>
  <si>
    <t>큐브엔터테인먼트</t>
  </si>
  <si>
    <t>빗속으로</t>
  </si>
  <si>
    <t>하여가 (何如歌) (우리동네 음악대장)</t>
  </si>
  <si>
    <r>
      <t>우리동네 음악대장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복면가왕 54회</t>
    </r>
  </si>
  <si>
    <t>Ah-Choo</t>
  </si>
  <si>
    <r>
      <t>러블리즈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Lovelyz8</t>
    </r>
  </si>
  <si>
    <t>사랑이었다 (Song By 태일)</t>
  </si>
  <si>
    <t>I`m Not The Only One</t>
  </si>
  <si>
    <r>
      <t>Sam Smith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In The Lonely Hour (Standard Edition)</t>
    </r>
  </si>
  <si>
    <t>Capitol Records</t>
  </si>
  <si>
    <t>나비 무덤</t>
  </si>
  <si>
    <r>
      <t>테이크 (Take)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To Girl</t>
    </r>
  </si>
  <si>
    <t>도레미 미디어</t>
  </si>
  <si>
    <t>그댄 행복에 살텐데</t>
  </si>
  <si>
    <r>
      <t>김범수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투유 프로젝트 - 슈가맨 Part 16</t>
    </r>
  </si>
  <si>
    <t>JTBC</t>
  </si>
  <si>
    <t>인터파크</t>
  </si>
  <si>
    <t>사랑이었다 (Feat. 루나 of f(x))</t>
  </si>
  <si>
    <t>소녀</t>
  </si>
  <si>
    <r>
      <t>오혁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응답하라 1988 OST Part 3</t>
    </r>
  </si>
  <si>
    <t>딴따라 (Feat.우혜미)</t>
  </si>
  <si>
    <r>
      <t>Gary (개리)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딴따라 OST Part 1</t>
    </r>
  </si>
  <si>
    <t>드림티 엔터테인먼트</t>
  </si>
  <si>
    <t>사랑의 바보</t>
  </si>
  <si>
    <r>
      <t>더 넛츠 (The Nuts)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The Nuts</t>
    </r>
  </si>
  <si>
    <t>파라마운트뮤직</t>
  </si>
  <si>
    <t>오감엔터테인먼트</t>
  </si>
  <si>
    <t>안주거리(Prod. by XEPY)</t>
  </si>
  <si>
    <r>
      <t>산이(San E), 챈슬러(Chancellor)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안주거리</t>
    </r>
  </si>
  <si>
    <t>Pick Me</t>
  </si>
  <si>
    <t>봄 사랑 벚꽃 말고</t>
  </si>
  <si>
    <r>
      <t>HIGH4, 아이유 (IU)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봄 사랑 벚꽃 말고</t>
    </r>
  </si>
  <si>
    <t>엔에이피엔터테인먼트</t>
  </si>
  <si>
    <t>우연히 봄</t>
  </si>
  <si>
    <r>
      <t>로꼬 (LOCO), 유주 (여자친구)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냄새를 보는 소녀 OST Part 2</t>
    </r>
  </si>
  <si>
    <t>도너츠뮤직</t>
  </si>
  <si>
    <t>너 나 우리 (Feat. Dok2)</t>
  </si>
  <si>
    <r>
      <t>베이빌론 (Babylon)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BETWEEN US</t>
    </r>
  </si>
  <si>
    <t>KQ ENT, KQ PRODUCE</t>
  </si>
  <si>
    <t>I NEED U (Urban Mix)</t>
  </si>
  <si>
    <t>또 하루 (Feat. 개코)</t>
  </si>
  <si>
    <r>
      <t>Gary (개리)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또 하루</t>
    </r>
  </si>
  <si>
    <t>리쌍컴퍼니</t>
  </si>
  <si>
    <t>우주를 건너</t>
  </si>
  <si>
    <r>
      <t>백예린</t>
    </r>
    <r>
      <rPr>
        <sz val="7"/>
        <color rgb="FFECECEC"/>
        <rFont val="Malgun gothic"/>
        <family val="3"/>
        <charset val="129"/>
      </rPr>
      <t>|</t>
    </r>
    <r>
      <rPr>
        <sz val="7"/>
        <color rgb="FF989898"/>
        <rFont val="Malgun gothic"/>
        <family val="3"/>
        <charset val="129"/>
      </rPr>
      <t>FRANK</t>
    </r>
  </si>
  <si>
    <t>안봐도 비디오 (Feat. BOBBY)</t>
  </si>
  <si>
    <t>순위</t>
    <phoneticPr fontId="1" type="noConversion"/>
  </si>
  <si>
    <t>t-검정: 등분산 가정 두 집단</t>
  </si>
  <si>
    <t>변수 1</t>
  </si>
  <si>
    <t>변수 2</t>
  </si>
  <si>
    <t>분산</t>
  </si>
  <si>
    <t>공동(Pooled) 분산</t>
  </si>
  <si>
    <t>가설 평균차</t>
  </si>
  <si>
    <t>P(T&lt;=t) 단측 검정</t>
  </si>
  <si>
    <t>t 기각치 단측 검정</t>
  </si>
  <si>
    <t>P(T&lt;=t) 양측 검정</t>
  </si>
  <si>
    <t>t 기각치 양측 검정</t>
  </si>
  <si>
    <t>독립: 그룹 종속: 초기흥행성 통제: 음원차트 첫 주 성적</t>
  </si>
  <si>
    <t>음원순위</t>
    <phoneticPr fontId="1" type="noConversion"/>
  </si>
  <si>
    <t>유통사</t>
    <phoneticPr fontId="1" type="noConversion"/>
  </si>
  <si>
    <t>기획사</t>
    <phoneticPr fontId="1" type="noConversion"/>
  </si>
  <si>
    <t>저작권자의수</t>
    <phoneticPr fontId="1" type="noConversion"/>
  </si>
  <si>
    <t>독립: 제작사/유통사의 역량, 저작권자수 종속: 음원흥행</t>
  </si>
  <si>
    <t>제작사의 역량, 유통사의 역량, 음원 제작에 있어 참여한 저작권자 수는 음원 흥행에 영향을 미칠 것이다.</t>
  </si>
  <si>
    <t>Y=61.17-2.9234*X1+2.7696*X2-1.85752X3</t>
    <phoneticPr fontId="1" type="noConversion"/>
  </si>
  <si>
    <t>X 3(유통사)</t>
    <phoneticPr fontId="1" type="noConversion"/>
  </si>
  <si>
    <t>X 2(기획사)</t>
    <phoneticPr fontId="1" type="noConversion"/>
  </si>
  <si>
    <t>X1(저작권자의수)</t>
    <phoneticPr fontId="1" type="noConversion"/>
  </si>
  <si>
    <t>Y 절편</t>
  </si>
  <si>
    <t>판매량</t>
    <phoneticPr fontId="1" type="noConversion"/>
  </si>
  <si>
    <t>시청률</t>
    <phoneticPr fontId="1" type="noConversion"/>
  </si>
  <si>
    <t>독립: 드라마흥행성 종속: ost의 음반판매량</t>
  </si>
  <si>
    <t>드라마의 흥행 정도가 드라마ost 음반 판매량에 영향을 미칠 것이다.</t>
  </si>
  <si>
    <t>Y=-4.66087+151.5576*X1</t>
    <phoneticPr fontId="1" type="noConversion"/>
  </si>
  <si>
    <t>X 1</t>
  </si>
  <si>
    <t>판매순위</t>
    <phoneticPr fontId="1" type="noConversion"/>
  </si>
  <si>
    <t>판매량</t>
    <phoneticPr fontId="1" type="noConversion"/>
  </si>
  <si>
    <t>제작사</t>
    <phoneticPr fontId="1" type="noConversion"/>
  </si>
  <si>
    <r>
      <t>이럴거면 그러지말지 (Feat. 영현)</t>
    </r>
    <r>
      <rPr>
        <sz val="9"/>
        <color rgb="FF999999"/>
        <rFont val="맑은 고딕"/>
        <family val="3"/>
        <charset val="129"/>
        <scheme val="major"/>
      </rPr>
      <t xml:space="preserve"> </t>
    </r>
    <r>
      <rPr>
        <sz val="10.5"/>
        <color rgb="FF989898"/>
        <rFont val="맑은 고딕"/>
        <family val="3"/>
        <charset val="129"/>
        <scheme val="major"/>
      </rPr>
      <t>백아연</t>
    </r>
    <r>
      <rPr>
        <sz val="10.5"/>
        <color rgb="FFECECEC"/>
        <rFont val="맑은 고딕"/>
        <family val="3"/>
        <charset val="129"/>
        <scheme val="major"/>
      </rPr>
      <t>|</t>
    </r>
    <r>
      <rPr>
        <sz val="10.5"/>
        <color rgb="FF989898"/>
        <rFont val="맑은 고딕"/>
        <family val="3"/>
        <charset val="129"/>
        <scheme val="major"/>
      </rPr>
      <t>이럴거면 그러지말지</t>
    </r>
    <phoneticPr fontId="1" type="noConversion"/>
  </si>
  <si>
    <r>
      <t>두사랑 (Feat. 매드클라운)</t>
    </r>
    <r>
      <rPr>
        <sz val="9"/>
        <color rgb="FF6F6F6F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다비치|두사랑</t>
    </r>
  </si>
  <si>
    <t>Me You (Feat. 백예린 of 15&amp;)산이 (San E)|양치기 소년</t>
  </si>
  <si>
    <r>
      <t>어머님이 누구니 (Feat. 제시)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 xml:space="preserve">박진영|24/34 </t>
    </r>
  </si>
  <si>
    <r>
      <t>Uptown Funk (Feat. Bruno Mars)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 xml:space="preserve">Mark Ronson|Uptown Funk </t>
    </r>
  </si>
  <si>
    <r>
      <t>겁 (Feat. 태양)</t>
    </r>
    <r>
      <rPr>
        <sz val="9"/>
        <color rgb="FF999999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송민호|쇼미더머니 4 Episode 5</t>
    </r>
  </si>
  <si>
    <r>
      <t>화 (Feat. 진실 of Mad Soul Child)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매드 클라운 (Mad Clown)|Piece Of Mine</t>
    </r>
  </si>
  <si>
    <r>
      <t>I (Feat. 버벌진트)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태연(Taeyeon)|I - The 1st Mini Album</t>
    </r>
  </si>
  <si>
    <r>
      <t>사랑 범벅 (Feat. 챈슬러 of the channels)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MC몽|SONG FOR YOU</t>
    </r>
  </si>
  <si>
    <r>
      <t>바람이나 좀 쐐 (Feat. MIWOO)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Gary (개리)|2002</t>
    </r>
  </si>
  <si>
    <r>
      <t>거북선 (Feat. 팔로알토)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자메즈(Ja Mezz), 앤덥(Andup), 송민호|쇼미</t>
    </r>
  </si>
  <si>
    <r>
      <t>Oasis (Feat. ZICO)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크러쉬 (CRUSH)|Oasis</t>
    </r>
  </si>
  <si>
    <r>
      <t>Problem (Feat. Iggy Azalea)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Ariana Grande|Problem</t>
    </r>
  </si>
  <si>
    <r>
      <t>환청 (Feat. 나쑈(NaShow))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장재인|킬미힐미 OST Part 1</t>
    </r>
  </si>
  <si>
    <r>
      <t>너의 의미 (Feat. 김창완)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아이유 (IU)|꽃갈피</t>
    </r>
  </si>
  <si>
    <r>
      <t>금요일에 만나요 (Feat. 장이정)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아이유 (IU)|Modern Times - Epilogue</t>
    </r>
  </si>
  <si>
    <r>
      <t>팔베개 (Pillow) (Feat. 기현)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소유, 기리보이 (Giriboy)|NO.MERCY (노머시) Part 2</t>
    </r>
  </si>
  <si>
    <r>
      <t>한번 더 말해줘 (Feat. 장한나)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지누션|한번 더 말해줘</t>
    </r>
  </si>
  <si>
    <r>
      <t>보통연애 (Feat. 박보람)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박경(블락비)|보통연애</t>
    </r>
  </si>
  <si>
    <r>
      <t>Boys And Girls (Feat. Babylon)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지코 (ZICO)|Boys And Girls</t>
    </r>
  </si>
  <si>
    <r>
      <t>Apple (Feat. 박재범)</t>
    </r>
    <r>
      <rPr>
        <sz val="9"/>
        <color rgb="FF454545"/>
        <rFont val="맑은 고딕"/>
        <family val="3"/>
        <charset val="129"/>
        <scheme val="major"/>
      </rPr>
      <t xml:space="preserve"> </t>
    </r>
    <r>
      <rPr>
        <b/>
        <sz val="10.5"/>
        <color rgb="FF3D3D3D"/>
        <rFont val="맑은 고딕"/>
        <family val="3"/>
        <charset val="129"/>
        <scheme val="major"/>
      </rPr>
      <t>가인|Hawwah</t>
    </r>
  </si>
  <si>
    <t>음원차트 첫 주 성적을 상 / 하로 나누어 그룹을 만들었을 때, 각 그룹별 초기 흥행성이 다를 것이다.</t>
    <phoneticPr fontId="1" type="noConversion"/>
  </si>
  <si>
    <t>Y=50.3027+0.01302*X1</t>
    <phoneticPr fontId="1" type="noConversion"/>
  </si>
  <si>
    <t>P값이 0.05보다 크므로 유의미하다고 볼수없음.</t>
    <phoneticPr fontId="1" type="noConversion"/>
  </si>
  <si>
    <t>t값이 2보다 크기에 유의미함.</t>
    <phoneticPr fontId="1" type="noConversion"/>
  </si>
  <si>
    <t>외부 자원을 활용한 구성의 음원 흥행성과는 외부 자원의 활동간격에 영향을 받는다.</t>
    <phoneticPr fontId="1" type="noConversion"/>
  </si>
  <si>
    <t>독립: 활동간격 종속: 흥행성과 통제: 외부자원</t>
    <phoneticPr fontId="1" type="noConversion"/>
  </si>
  <si>
    <t>팔로워수 많음</t>
    <phoneticPr fontId="1" type="noConversion"/>
  </si>
  <si>
    <t>팔로워수 적음</t>
    <phoneticPr fontId="1" type="noConversion"/>
  </si>
  <si>
    <t>방송활동 많음</t>
    <phoneticPr fontId="1" type="noConversion"/>
  </si>
  <si>
    <t>빅뱅</t>
    <phoneticPr fontId="1" type="noConversion"/>
  </si>
  <si>
    <t>자이언티</t>
    <phoneticPr fontId="1" type="noConversion"/>
  </si>
  <si>
    <t>소녀시대</t>
    <phoneticPr fontId="1" type="noConversion"/>
  </si>
  <si>
    <t>허각</t>
    <phoneticPr fontId="1" type="noConversion"/>
  </si>
  <si>
    <t>아이유</t>
    <phoneticPr fontId="1" type="noConversion"/>
  </si>
  <si>
    <t>케이윌</t>
    <phoneticPr fontId="1" type="noConversion"/>
  </si>
  <si>
    <t>산이</t>
    <phoneticPr fontId="1" type="noConversion"/>
  </si>
  <si>
    <t>로꼬</t>
    <phoneticPr fontId="1" type="noConversion"/>
  </si>
  <si>
    <t>씨스타</t>
    <phoneticPr fontId="1" type="noConversion"/>
  </si>
  <si>
    <t>ikon</t>
    <phoneticPr fontId="1" type="noConversion"/>
  </si>
  <si>
    <t>방송활동 적음</t>
    <phoneticPr fontId="1" type="noConversion"/>
  </si>
  <si>
    <t>백아연</t>
    <phoneticPr fontId="1" type="noConversion"/>
  </si>
  <si>
    <t>나얼</t>
    <phoneticPr fontId="1" type="noConversion"/>
  </si>
  <si>
    <t>마마무</t>
    <phoneticPr fontId="1" type="noConversion"/>
  </si>
  <si>
    <t>혁오</t>
    <phoneticPr fontId="1" type="noConversion"/>
  </si>
  <si>
    <t>다비치</t>
    <phoneticPr fontId="1" type="noConversion"/>
  </si>
  <si>
    <t>임창정</t>
    <phoneticPr fontId="1" type="noConversion"/>
  </si>
  <si>
    <t>장재인</t>
    <phoneticPr fontId="1" type="noConversion"/>
  </si>
  <si>
    <t>매드클라운</t>
    <phoneticPr fontId="1" type="noConversion"/>
  </si>
  <si>
    <t>이적</t>
    <phoneticPr fontId="1" type="noConversion"/>
  </si>
  <si>
    <t>박효신</t>
    <phoneticPr fontId="1" type="noConversion"/>
  </si>
  <si>
    <t>팔로워 숫자가 많을수록 방송활동을 많이 할 수록 차트에서 높은 순위를 할 것이다.</t>
    <phoneticPr fontId="1" type="noConversion"/>
  </si>
  <si>
    <t>팔로워 숫자 / 방송활동</t>
    <phoneticPr fontId="1" type="noConversion"/>
  </si>
  <si>
    <t>TB</t>
    <phoneticPr fontId="1" type="noConversion"/>
  </si>
  <si>
    <t>SS</t>
    <phoneticPr fontId="1" type="noConversion"/>
  </si>
  <si>
    <t>T</t>
    <phoneticPr fontId="1" type="noConversion"/>
  </si>
  <si>
    <t>TA2 = 412</t>
    <phoneticPr fontId="1" type="noConversion"/>
  </si>
  <si>
    <t>방송활동 적음(2개 이하)</t>
    <phoneticPr fontId="1" type="noConversion"/>
  </si>
  <si>
    <t>SS</t>
    <phoneticPr fontId="1" type="noConversion"/>
  </si>
  <si>
    <t>TA1 = 256</t>
    <phoneticPr fontId="1" type="noConversion"/>
  </si>
  <si>
    <t>방송활동 다수</t>
    <phoneticPr fontId="1" type="noConversion"/>
  </si>
  <si>
    <t>N = 20
G = 668
∑X2 = 35818</t>
    <phoneticPr fontId="1" type="noConversion"/>
  </si>
  <si>
    <t>팔로워수 500,000 이하</t>
    <phoneticPr fontId="1" type="noConversion"/>
  </si>
  <si>
    <t>팔로워수 500,000 이상</t>
    <phoneticPr fontId="1" type="noConversion"/>
  </si>
  <si>
    <t>가온차트 기준 가수별 2015년 TOP100 순위</t>
    <phoneticPr fontId="1" type="noConversion"/>
  </si>
  <si>
    <t>SS total</t>
    <phoneticPr fontId="1" type="noConversion"/>
  </si>
  <si>
    <t>SS between</t>
    <phoneticPr fontId="1" type="noConversion"/>
  </si>
  <si>
    <t>SS within</t>
    <phoneticPr fontId="1" type="noConversion"/>
  </si>
  <si>
    <t>SSA</t>
    <phoneticPr fontId="1" type="noConversion"/>
  </si>
  <si>
    <t>SSB</t>
    <phoneticPr fontId="1" type="noConversion"/>
  </si>
  <si>
    <t>SSA*B</t>
    <phoneticPr fontId="1" type="noConversion"/>
  </si>
  <si>
    <t>df total</t>
    <phoneticPr fontId="1" type="noConversion"/>
  </si>
  <si>
    <t>df between</t>
    <phoneticPr fontId="1" type="noConversion"/>
  </si>
  <si>
    <t>df within</t>
    <phoneticPr fontId="1" type="noConversion"/>
  </si>
  <si>
    <t>dfA</t>
    <phoneticPr fontId="1" type="noConversion"/>
  </si>
  <si>
    <t>dfB</t>
    <phoneticPr fontId="1" type="noConversion"/>
  </si>
  <si>
    <t>dfA*B</t>
    <phoneticPr fontId="1" type="noConversion"/>
  </si>
  <si>
    <t>MS within</t>
    <phoneticPr fontId="1" type="noConversion"/>
  </si>
  <si>
    <t>MSA</t>
    <phoneticPr fontId="1" type="noConversion"/>
  </si>
  <si>
    <t>MSB</t>
    <phoneticPr fontId="1" type="noConversion"/>
  </si>
  <si>
    <t>MS a*b</t>
    <phoneticPr fontId="1" type="noConversion"/>
  </si>
  <si>
    <t>Fa(방송)</t>
    <phoneticPr fontId="1" type="noConversion"/>
  </si>
  <si>
    <t>fa(1,16)</t>
    <phoneticPr fontId="1" type="noConversion"/>
  </si>
  <si>
    <t>Fb(SNS)</t>
    <phoneticPr fontId="1" type="noConversion"/>
  </si>
  <si>
    <t>fb(1,16)</t>
    <phoneticPr fontId="1" type="noConversion"/>
  </si>
  <si>
    <t>Fa*b</t>
    <phoneticPr fontId="1" type="noConversion"/>
  </si>
  <si>
    <t>fab(1,16)</t>
    <phoneticPr fontId="1" type="noConversion"/>
  </si>
  <si>
    <t>계산된 값과 크리티컬 값을 비교 해봤을 때 계산된 값이 작은걸 봐서 방송 횟수나 SNS 팔로워 수는 음악 차트에 영향을 미치지 않는다.</t>
  </si>
  <si>
    <t>하지만 두 요소가 서로 상호작용이 일어날 경우에는 음악 차트에 영향을 미치는 것으로 결론을 지을 수 있다.</t>
  </si>
  <si>
    <t>팔로워 숫자가 많을수록 방송활동을 많이 할수록 차트에서의 순위가 높을 것이다.</t>
    <phoneticPr fontId="1" type="noConversion"/>
  </si>
  <si>
    <t>독립: 방송 출연 횟수,SNS팔로워수  종속: 음원차트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</si>
</sst>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rgb="FF000000"/>
      <name val="Segoe UI"/>
      <family val="2"/>
    </font>
    <font>
      <sz val="15"/>
      <color rgb="FFFF8061"/>
      <name val="Segoe UI"/>
      <family val="2"/>
    </font>
    <font>
      <b/>
      <sz val="7"/>
      <color rgb="FF3D3D3D"/>
      <name val="Malgun gothic"/>
      <family val="3"/>
      <charset val="129"/>
    </font>
    <font>
      <sz val="7"/>
      <color rgb="FF989898"/>
      <name val="Malgun gothic"/>
      <family val="3"/>
      <charset val="129"/>
    </font>
    <font>
      <sz val="7"/>
      <color rgb="FFECECEC"/>
      <name val="Malgun gothic"/>
      <family val="3"/>
      <charset val="129"/>
    </font>
    <font>
      <sz val="6"/>
      <color rgb="FF3D3D3D"/>
      <name val="Arial"/>
      <family val="2"/>
    </font>
    <font>
      <sz val="15"/>
      <color rgb="FFF65E39"/>
      <name val="Segoe UI"/>
      <family val="2"/>
    </font>
    <font>
      <sz val="15"/>
      <color rgb="FFE23E16"/>
      <name val="Segoe UI"/>
      <family val="2"/>
    </font>
    <font>
      <sz val="15"/>
      <color rgb="FFBB2500"/>
      <name val="Segoe UI"/>
      <family val="2"/>
    </font>
    <font>
      <sz val="15"/>
      <color rgb="FF8C1C00"/>
      <name val="Segoe UI"/>
      <family val="2"/>
    </font>
    <font>
      <b/>
      <sz val="7"/>
      <color rgb="FF3C3C3C"/>
      <name val="Segoe UI"/>
      <family val="2"/>
    </font>
    <font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ajor"/>
    </font>
    <font>
      <sz val="9"/>
      <color rgb="FF3D3D3D"/>
      <name val="Arial"/>
      <family val="2"/>
    </font>
    <font>
      <sz val="9"/>
      <color rgb="FF3D3D3D"/>
      <name val="돋움"/>
      <family val="3"/>
      <charset val="129"/>
    </font>
    <font>
      <sz val="9"/>
      <color rgb="FF3D3D3D"/>
      <name val="Arial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2.5"/>
      <color rgb="FF000000"/>
      <name val="맑은 고딕"/>
      <family val="3"/>
      <charset val="129"/>
      <scheme val="major"/>
    </font>
    <font>
      <b/>
      <sz val="10.5"/>
      <color rgb="FF3D3D3D"/>
      <name val="맑은 고딕"/>
      <family val="3"/>
      <charset val="129"/>
      <scheme val="major"/>
    </font>
    <font>
      <sz val="9"/>
      <color rgb="FF999999"/>
      <name val="맑은 고딕"/>
      <family val="3"/>
      <charset val="129"/>
      <scheme val="major"/>
    </font>
    <font>
      <sz val="10.5"/>
      <color rgb="FF989898"/>
      <name val="맑은 고딕"/>
      <family val="3"/>
      <charset val="129"/>
      <scheme val="major"/>
    </font>
    <font>
      <sz val="10.5"/>
      <color rgb="FFECECEC"/>
      <name val="맑은 고딕"/>
      <family val="3"/>
      <charset val="129"/>
      <scheme val="major"/>
    </font>
    <font>
      <sz val="9"/>
      <color rgb="FF454545"/>
      <name val="맑은 고딕"/>
      <family val="3"/>
      <charset val="129"/>
      <scheme val="major"/>
    </font>
    <font>
      <sz val="9"/>
      <color rgb="FF6F6F6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999999"/>
      <name val="맑은 고딕"/>
      <family val="3"/>
      <charset val="129"/>
      <scheme val="major"/>
    </font>
    <font>
      <sz val="11"/>
      <color rgb="FF454545"/>
      <name val="맑은 고딕"/>
      <family val="3"/>
      <charset val="129"/>
      <scheme val="major"/>
    </font>
    <font>
      <sz val="11"/>
      <color rgb="FF888888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E8E8E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 indent="1" readingOrder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4" fontId="20" fillId="0" borderId="0" xfId="0" applyNumberFormat="1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3"/>
    </xf>
    <xf numFmtId="0" fontId="22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14" fontId="31" fillId="0" borderId="0" xfId="0" applyNumberFormat="1" applyFont="1" applyAlignment="1">
      <alignment horizontal="left" vertical="center" wrapText="1"/>
    </xf>
    <xf numFmtId="14" fontId="30" fillId="0" borderId="0" xfId="0" applyNumberFormat="1" applyFont="1" applyAlignment="1">
      <alignment horizontal="left" vertical="center" wrapText="1"/>
    </xf>
    <xf numFmtId="14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indent="1" readingOrder="1"/>
    </xf>
    <xf numFmtId="3" fontId="12" fillId="0" borderId="0" xfId="0" applyNumberFormat="1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selection sqref="A1:F1"/>
    </sheetView>
  </sheetViews>
  <sheetFormatPr defaultRowHeight="17"/>
  <cols>
    <col min="2" max="2" width="29.33203125" customWidth="1"/>
    <col min="3" max="3" width="21.33203125" customWidth="1"/>
  </cols>
  <sheetData>
    <row r="1" spans="1:9">
      <c r="A1" s="31" t="s">
        <v>322</v>
      </c>
      <c r="B1" s="31"/>
      <c r="C1" s="31"/>
      <c r="D1" s="31"/>
      <c r="E1" s="31"/>
      <c r="F1" s="31"/>
    </row>
    <row r="2" spans="1:9">
      <c r="A2" s="11" t="s">
        <v>280</v>
      </c>
      <c r="B2" s="10"/>
      <c r="C2" s="10"/>
      <c r="D2" s="10"/>
      <c r="E2" s="10"/>
      <c r="F2" s="10"/>
    </row>
    <row r="3" spans="1:9">
      <c r="A3" t="s">
        <v>269</v>
      </c>
      <c r="B3" t="s">
        <v>1</v>
      </c>
      <c r="C3" t="s">
        <v>300</v>
      </c>
      <c r="D3" t="s">
        <v>299</v>
      </c>
      <c r="F3" t="s">
        <v>298</v>
      </c>
    </row>
    <row r="4" spans="1:9" ht="17.149999999999999" customHeight="1">
      <c r="A4" s="32">
        <v>1</v>
      </c>
      <c r="B4" s="7" t="s">
        <v>45</v>
      </c>
      <c r="C4" s="9" t="s">
        <v>47</v>
      </c>
      <c r="D4" s="30">
        <v>277120</v>
      </c>
      <c r="F4" s="32">
        <f>RANK(D4,$D$4:$D$203)</f>
        <v>1</v>
      </c>
      <c r="G4" s="7"/>
      <c r="I4" s="9"/>
    </row>
    <row r="5" spans="1:9" ht="17.149999999999999" customHeight="1">
      <c r="A5" s="32"/>
      <c r="B5" s="8" t="s">
        <v>46</v>
      </c>
      <c r="C5" s="9" t="s">
        <v>48</v>
      </c>
      <c r="D5" s="30"/>
      <c r="F5" s="32"/>
      <c r="G5" s="8"/>
      <c r="I5" s="9"/>
    </row>
    <row r="6" spans="1:9" ht="17.149999999999999" customHeight="1">
      <c r="A6" s="34">
        <v>2</v>
      </c>
      <c r="B6" s="7" t="s">
        <v>49</v>
      </c>
      <c r="C6" s="9" t="s">
        <v>51</v>
      </c>
      <c r="D6" s="30">
        <v>166952</v>
      </c>
      <c r="F6" s="32">
        <f t="shared" ref="F6" si="0">RANK(D6,$D$4:$D$203)</f>
        <v>4</v>
      </c>
      <c r="G6" s="7"/>
      <c r="I6" s="9"/>
    </row>
    <row r="7" spans="1:9" ht="17.149999999999999" customHeight="1">
      <c r="A7" s="34"/>
      <c r="B7" s="8" t="s">
        <v>50</v>
      </c>
      <c r="C7" s="9" t="s">
        <v>48</v>
      </c>
      <c r="D7" s="30"/>
      <c r="F7" s="32"/>
      <c r="G7" s="8"/>
      <c r="I7" s="9"/>
    </row>
    <row r="8" spans="1:9" ht="17.149999999999999" customHeight="1">
      <c r="A8" s="35">
        <v>3</v>
      </c>
      <c r="B8" s="7" t="s">
        <v>52</v>
      </c>
      <c r="C8" s="9" t="s">
        <v>47</v>
      </c>
      <c r="D8" s="30">
        <v>211916</v>
      </c>
      <c r="F8" s="32">
        <f t="shared" ref="F8" si="1">RANK(D8,$D$4:$D$203)</f>
        <v>2</v>
      </c>
      <c r="G8" s="7"/>
      <c r="I8" s="9"/>
    </row>
    <row r="9" spans="1:9" ht="17.149999999999999" customHeight="1">
      <c r="A9" s="35"/>
      <c r="B9" s="8" t="s">
        <v>46</v>
      </c>
      <c r="C9" s="9" t="s">
        <v>48</v>
      </c>
      <c r="D9" s="30"/>
      <c r="F9" s="32"/>
      <c r="G9" s="8"/>
      <c r="I9" s="9"/>
    </row>
    <row r="10" spans="1:9" ht="17.149999999999999" customHeight="1">
      <c r="A10" s="36">
        <v>4</v>
      </c>
      <c r="B10" s="7" t="s">
        <v>53</v>
      </c>
      <c r="C10" s="9" t="s">
        <v>55</v>
      </c>
      <c r="D10" s="30">
        <v>124968</v>
      </c>
      <c r="F10" s="32">
        <f t="shared" ref="F10" si="2">RANK(D10,$D$4:$D$203)</f>
        <v>10</v>
      </c>
      <c r="G10" s="7"/>
      <c r="I10" s="9"/>
    </row>
    <row r="11" spans="1:9" ht="17.149999999999999" customHeight="1">
      <c r="A11" s="36"/>
      <c r="B11" s="8" t="s">
        <v>54</v>
      </c>
      <c r="C11" s="9" t="s">
        <v>56</v>
      </c>
      <c r="D11" s="30"/>
      <c r="F11" s="32"/>
      <c r="G11" s="8"/>
      <c r="I11" s="9"/>
    </row>
    <row r="12" spans="1:9" ht="17.149999999999999" customHeight="1">
      <c r="A12" s="37">
        <v>5</v>
      </c>
      <c r="B12" s="7" t="s">
        <v>57</v>
      </c>
      <c r="C12" s="9" t="s">
        <v>59</v>
      </c>
      <c r="D12" s="30">
        <v>95825</v>
      </c>
      <c r="F12" s="32">
        <f t="shared" ref="F12" si="3">RANK(D12,$D$4:$D$203)</f>
        <v>13</v>
      </c>
      <c r="G12" s="7"/>
      <c r="I12" s="9"/>
    </row>
    <row r="13" spans="1:9" ht="17.149999999999999" customHeight="1">
      <c r="A13" s="37"/>
      <c r="B13" s="8" t="s">
        <v>58</v>
      </c>
      <c r="C13" s="9" t="s">
        <v>60</v>
      </c>
      <c r="D13" s="30"/>
      <c r="F13" s="32"/>
      <c r="G13" s="8"/>
      <c r="I13" s="9"/>
    </row>
    <row r="14" spans="1:9" ht="17.149999999999999" customHeight="1">
      <c r="A14" s="33">
        <v>6</v>
      </c>
      <c r="B14" s="7" t="s">
        <v>61</v>
      </c>
      <c r="C14" s="9" t="s">
        <v>47</v>
      </c>
      <c r="D14" s="30">
        <v>182020</v>
      </c>
      <c r="F14" s="32">
        <f t="shared" ref="F14" si="4">RANK(D14,$D$4:$D$203)</f>
        <v>3</v>
      </c>
      <c r="G14" s="7"/>
      <c r="I14" s="9"/>
    </row>
    <row r="15" spans="1:9" ht="17.149999999999999" customHeight="1">
      <c r="A15" s="33"/>
      <c r="B15" s="8" t="s">
        <v>46</v>
      </c>
      <c r="C15" s="9" t="s">
        <v>48</v>
      </c>
      <c r="D15" s="30"/>
      <c r="F15" s="32"/>
      <c r="G15" s="8"/>
      <c r="I15" s="9"/>
    </row>
    <row r="16" spans="1:9" ht="17.149999999999999" customHeight="1">
      <c r="A16" s="33">
        <v>7</v>
      </c>
      <c r="B16" s="7" t="s">
        <v>62</v>
      </c>
      <c r="C16" s="9" t="s">
        <v>64</v>
      </c>
      <c r="D16" s="30">
        <v>141401</v>
      </c>
      <c r="F16" s="32">
        <f t="shared" ref="F16" si="5">RANK(D16,$D$4:$D$203)</f>
        <v>9</v>
      </c>
      <c r="G16" s="7"/>
      <c r="I16" s="9"/>
    </row>
    <row r="17" spans="1:9" ht="17.149999999999999" customHeight="1">
      <c r="A17" s="33"/>
      <c r="B17" s="8" t="s">
        <v>63</v>
      </c>
      <c r="C17" s="9" t="s">
        <v>60</v>
      </c>
      <c r="D17" s="30"/>
      <c r="F17" s="32"/>
      <c r="G17" s="8"/>
      <c r="I17" s="9"/>
    </row>
    <row r="18" spans="1:9" ht="17.149999999999999" customHeight="1">
      <c r="A18" s="33">
        <v>8</v>
      </c>
      <c r="B18" s="7" t="s">
        <v>65</v>
      </c>
      <c r="C18" s="9" t="s">
        <v>47</v>
      </c>
      <c r="D18" s="30">
        <v>159008</v>
      </c>
      <c r="F18" s="32">
        <f t="shared" ref="F18" si="6">RANK(D18,$D$4:$D$203)</f>
        <v>5</v>
      </c>
      <c r="G18" s="7"/>
      <c r="I18" s="9"/>
    </row>
    <row r="19" spans="1:9" ht="17.149999999999999" customHeight="1">
      <c r="A19" s="33"/>
      <c r="B19" s="8" t="s">
        <v>46</v>
      </c>
      <c r="C19" s="9" t="s">
        <v>48</v>
      </c>
      <c r="D19" s="30"/>
      <c r="F19" s="32"/>
      <c r="G19" s="8"/>
      <c r="I19" s="9"/>
    </row>
    <row r="20" spans="1:9" ht="17.149999999999999" customHeight="1">
      <c r="A20" s="33">
        <v>9</v>
      </c>
      <c r="B20" s="7" t="s">
        <v>66</v>
      </c>
      <c r="C20" s="9" t="s">
        <v>68</v>
      </c>
      <c r="D20" s="30">
        <v>142106</v>
      </c>
      <c r="F20" s="32">
        <f t="shared" ref="F20" si="7">RANK(D20,$D$4:$D$203)</f>
        <v>8</v>
      </c>
      <c r="G20" s="7"/>
      <c r="I20" s="9"/>
    </row>
    <row r="21" spans="1:9" ht="17.149999999999999" customHeight="1">
      <c r="A21" s="33"/>
      <c r="B21" s="8" t="s">
        <v>67</v>
      </c>
      <c r="C21" s="9" t="s">
        <v>60</v>
      </c>
      <c r="D21" s="30"/>
      <c r="F21" s="32"/>
      <c r="G21" s="8"/>
      <c r="I21" s="9"/>
    </row>
    <row r="22" spans="1:9" ht="17.149999999999999" customHeight="1">
      <c r="A22" s="33">
        <v>10</v>
      </c>
      <c r="B22" s="7" t="s">
        <v>69</v>
      </c>
      <c r="C22" s="9" t="s">
        <v>47</v>
      </c>
      <c r="D22" s="30">
        <v>152206</v>
      </c>
      <c r="F22" s="32">
        <f t="shared" ref="F22" si="8">RANK(D22,$D$4:$D$203)</f>
        <v>6</v>
      </c>
      <c r="G22" s="7"/>
      <c r="I22" s="9"/>
    </row>
    <row r="23" spans="1:9" ht="17.149999999999999" customHeight="1">
      <c r="A23" s="33"/>
      <c r="B23" s="8" t="s">
        <v>46</v>
      </c>
      <c r="C23" s="9" t="s">
        <v>48</v>
      </c>
      <c r="D23" s="30"/>
      <c r="F23" s="32"/>
      <c r="G23" s="8"/>
      <c r="I23" s="9"/>
    </row>
    <row r="24" spans="1:9" ht="17.149999999999999" customHeight="1">
      <c r="A24" s="33">
        <v>11</v>
      </c>
      <c r="B24" s="7" t="s">
        <v>70</v>
      </c>
      <c r="C24" s="9" t="s">
        <v>47</v>
      </c>
      <c r="D24" s="30">
        <v>149681</v>
      </c>
      <c r="F24" s="32">
        <f t="shared" ref="F24" si="9">RANK(D24,$D$4:$D$203)</f>
        <v>7</v>
      </c>
      <c r="G24" s="7"/>
      <c r="I24" s="9"/>
    </row>
    <row r="25" spans="1:9" ht="17.149999999999999" customHeight="1">
      <c r="A25" s="33"/>
      <c r="B25" s="8" t="s">
        <v>46</v>
      </c>
      <c r="C25" s="9" t="s">
        <v>48</v>
      </c>
      <c r="D25" s="30"/>
      <c r="F25" s="32"/>
      <c r="G25" s="8"/>
      <c r="I25" s="9"/>
    </row>
    <row r="26" spans="1:9" ht="17.149999999999999" customHeight="1">
      <c r="A26" s="33">
        <v>12</v>
      </c>
      <c r="B26" s="7" t="s">
        <v>71</v>
      </c>
      <c r="C26" s="9" t="s">
        <v>73</v>
      </c>
      <c r="D26" s="30">
        <v>56760</v>
      </c>
      <c r="F26" s="32">
        <f t="shared" ref="F26" si="10">RANK(D26,$D$4:$D$203)</f>
        <v>19</v>
      </c>
      <c r="G26" s="7"/>
      <c r="I26" s="9"/>
    </row>
    <row r="27" spans="1:9" ht="17.149999999999999" customHeight="1">
      <c r="A27" s="33"/>
      <c r="B27" s="8" t="s">
        <v>72</v>
      </c>
      <c r="C27" s="9" t="s">
        <v>74</v>
      </c>
      <c r="D27" s="30"/>
      <c r="F27" s="32"/>
      <c r="G27" s="8"/>
      <c r="I27" s="9"/>
    </row>
    <row r="28" spans="1:9" ht="17.149999999999999" customHeight="1">
      <c r="A28" s="33">
        <v>13</v>
      </c>
      <c r="B28" s="7" t="s">
        <v>75</v>
      </c>
      <c r="C28" s="9" t="s">
        <v>77</v>
      </c>
      <c r="D28" s="30">
        <v>58704</v>
      </c>
      <c r="F28" s="32">
        <f t="shared" ref="F28" si="11">RANK(D28,$D$4:$D$203)</f>
        <v>18</v>
      </c>
      <c r="G28" s="7"/>
      <c r="I28" s="9"/>
    </row>
    <row r="29" spans="1:9" ht="17.149999999999999" customHeight="1">
      <c r="A29" s="33"/>
      <c r="B29" s="8" t="s">
        <v>76</v>
      </c>
      <c r="C29" s="9" t="s">
        <v>56</v>
      </c>
      <c r="D29" s="30"/>
      <c r="F29" s="32"/>
      <c r="G29" s="8"/>
      <c r="I29" s="9"/>
    </row>
    <row r="30" spans="1:9" ht="17.149999999999999" customHeight="1">
      <c r="A30" s="33">
        <v>14</v>
      </c>
      <c r="B30" s="7" t="s">
        <v>78</v>
      </c>
      <c r="C30" s="9" t="s">
        <v>80</v>
      </c>
      <c r="D30" s="30">
        <v>49552</v>
      </c>
      <c r="F30" s="32">
        <f t="shared" ref="F30" si="12">RANK(D30,$D$4:$D$203)</f>
        <v>21</v>
      </c>
      <c r="G30" s="7"/>
      <c r="I30" s="9"/>
    </row>
    <row r="31" spans="1:9" ht="17.149999999999999" customHeight="1">
      <c r="A31" s="33"/>
      <c r="B31" s="8" t="s">
        <v>79</v>
      </c>
      <c r="C31" s="9" t="s">
        <v>81</v>
      </c>
      <c r="D31" s="30"/>
      <c r="F31" s="32"/>
      <c r="G31" s="8"/>
      <c r="I31" s="9"/>
    </row>
    <row r="32" spans="1:9" ht="17.149999999999999" customHeight="1">
      <c r="A32" s="33">
        <v>15</v>
      </c>
      <c r="B32" s="7" t="s">
        <v>82</v>
      </c>
      <c r="C32" s="9" t="s">
        <v>84</v>
      </c>
      <c r="D32" s="30">
        <v>114243</v>
      </c>
      <c r="F32" s="32">
        <f t="shared" ref="F32" si="13">RANK(D32,$D$4:$D$203)</f>
        <v>12</v>
      </c>
      <c r="G32" s="7"/>
      <c r="H32" s="30"/>
      <c r="I32" s="9"/>
    </row>
    <row r="33" spans="1:9" ht="17.149999999999999" customHeight="1">
      <c r="A33" s="33"/>
      <c r="B33" s="8" t="s">
        <v>83</v>
      </c>
      <c r="C33" s="9" t="s">
        <v>60</v>
      </c>
      <c r="D33" s="30"/>
      <c r="F33" s="32"/>
      <c r="G33" s="8"/>
      <c r="H33" s="30"/>
      <c r="I33" s="9"/>
    </row>
    <row r="34" spans="1:9" ht="17.149999999999999" customHeight="1">
      <c r="A34" s="33">
        <v>16</v>
      </c>
      <c r="B34" s="7" t="s">
        <v>85</v>
      </c>
      <c r="C34" s="9" t="s">
        <v>68</v>
      </c>
      <c r="D34" s="30">
        <v>115094</v>
      </c>
      <c r="F34" s="32">
        <f t="shared" ref="F34" si="14">RANK(D34,$D$4:$D$203)</f>
        <v>11</v>
      </c>
      <c r="G34" s="7"/>
      <c r="H34" s="30"/>
      <c r="I34" s="9"/>
    </row>
    <row r="35" spans="1:9" ht="17.149999999999999" customHeight="1">
      <c r="A35" s="33"/>
      <c r="B35" s="8" t="s">
        <v>67</v>
      </c>
      <c r="C35" s="9" t="s">
        <v>60</v>
      </c>
      <c r="D35" s="30"/>
      <c r="F35" s="32"/>
      <c r="G35" s="8"/>
      <c r="H35" s="30"/>
      <c r="I35" s="9"/>
    </row>
    <row r="36" spans="1:9" ht="17.149999999999999" customHeight="1">
      <c r="A36" s="33">
        <v>17</v>
      </c>
      <c r="B36" s="7" t="s">
        <v>86</v>
      </c>
      <c r="C36" s="9" t="s">
        <v>80</v>
      </c>
      <c r="D36" s="30">
        <v>45019</v>
      </c>
      <c r="F36" s="32">
        <f t="shared" ref="F36" si="15">RANK(D36,$D$4:$D$203)</f>
        <v>23</v>
      </c>
      <c r="G36" s="7"/>
      <c r="H36" s="30"/>
      <c r="I36" s="9"/>
    </row>
    <row r="37" spans="1:9" ht="17.149999999999999" customHeight="1">
      <c r="A37" s="33"/>
      <c r="B37" s="8" t="s">
        <v>87</v>
      </c>
      <c r="C37" s="9" t="s">
        <v>81</v>
      </c>
      <c r="D37" s="30"/>
      <c r="F37" s="32"/>
      <c r="G37" s="8"/>
      <c r="H37" s="30"/>
      <c r="I37" s="9"/>
    </row>
    <row r="38" spans="1:9" ht="17.149999999999999" customHeight="1">
      <c r="A38" s="33">
        <v>18</v>
      </c>
      <c r="B38" s="7" t="s">
        <v>88</v>
      </c>
      <c r="C38" s="9" t="s">
        <v>80</v>
      </c>
      <c r="D38" s="30">
        <v>47793</v>
      </c>
      <c r="F38" s="32">
        <f t="shared" ref="F38" si="16">RANK(D38,$D$4:$D$203)</f>
        <v>22</v>
      </c>
      <c r="G38" s="7"/>
      <c r="H38" s="30"/>
      <c r="I38" s="9"/>
    </row>
    <row r="39" spans="1:9" ht="17.149999999999999" customHeight="1">
      <c r="A39" s="33"/>
      <c r="B39" s="8" t="s">
        <v>89</v>
      </c>
      <c r="C39" s="9" t="s">
        <v>81</v>
      </c>
      <c r="D39" s="30"/>
      <c r="F39" s="32"/>
      <c r="G39" s="8"/>
      <c r="H39" s="30"/>
      <c r="I39" s="9"/>
    </row>
    <row r="40" spans="1:9" ht="17.149999999999999" customHeight="1">
      <c r="A40" s="33">
        <v>19</v>
      </c>
      <c r="B40" s="7" t="s">
        <v>90</v>
      </c>
      <c r="C40" s="9" t="s">
        <v>64</v>
      </c>
      <c r="D40" s="30">
        <v>80857</v>
      </c>
      <c r="F40" s="32">
        <f t="shared" ref="F40" si="17">RANK(D40,$D$4:$D$203)</f>
        <v>14</v>
      </c>
      <c r="G40" s="7"/>
      <c r="H40" s="30"/>
      <c r="I40" s="9"/>
    </row>
    <row r="41" spans="1:9" ht="17.149999999999999" customHeight="1">
      <c r="A41" s="33"/>
      <c r="B41" s="8" t="s">
        <v>63</v>
      </c>
      <c r="C41" s="9" t="s">
        <v>60</v>
      </c>
      <c r="D41" s="30"/>
      <c r="F41" s="32"/>
      <c r="G41" s="8"/>
      <c r="H41" s="30"/>
      <c r="I41" s="9"/>
    </row>
    <row r="42" spans="1:9" ht="17.149999999999999" customHeight="1">
      <c r="A42" s="33">
        <v>20</v>
      </c>
      <c r="B42" s="7" t="s">
        <v>91</v>
      </c>
      <c r="C42" s="9" t="s">
        <v>80</v>
      </c>
      <c r="D42" s="30">
        <v>36343</v>
      </c>
      <c r="F42" s="32">
        <f t="shared" ref="F42" si="18">RANK(D42,$D$4:$D$203)</f>
        <v>36</v>
      </c>
      <c r="G42" s="7"/>
      <c r="H42" s="30"/>
      <c r="I42" s="9"/>
    </row>
    <row r="43" spans="1:9" ht="17.149999999999999" customHeight="1">
      <c r="A43" s="33"/>
      <c r="B43" s="8" t="s">
        <v>92</v>
      </c>
      <c r="C43" s="9" t="s">
        <v>81</v>
      </c>
      <c r="D43" s="30"/>
      <c r="F43" s="32"/>
      <c r="G43" s="8"/>
      <c r="H43" s="30"/>
      <c r="I43" s="9"/>
    </row>
    <row r="44" spans="1:9" ht="17.149999999999999" customHeight="1">
      <c r="A44" s="33">
        <v>21</v>
      </c>
      <c r="B44" s="7" t="s">
        <v>93</v>
      </c>
      <c r="C44" s="9" t="s">
        <v>80</v>
      </c>
      <c r="D44" s="30">
        <v>39282</v>
      </c>
      <c r="F44" s="32">
        <f t="shared" ref="F44" si="19">RANK(D44,$D$4:$D$203)</f>
        <v>33</v>
      </c>
      <c r="G44" s="7"/>
      <c r="H44" s="30"/>
      <c r="I44" s="9"/>
    </row>
    <row r="45" spans="1:9" ht="17.149999999999999" customHeight="1">
      <c r="A45" s="33"/>
      <c r="B45" s="8" t="s">
        <v>94</v>
      </c>
      <c r="C45" s="9" t="s">
        <v>81</v>
      </c>
      <c r="D45" s="30"/>
      <c r="F45" s="32"/>
      <c r="G45" s="8"/>
      <c r="H45" s="30"/>
      <c r="I45" s="9"/>
    </row>
    <row r="46" spans="1:9" ht="17.149999999999999" customHeight="1">
      <c r="A46" s="33">
        <v>22</v>
      </c>
      <c r="B46" s="7" t="s">
        <v>95</v>
      </c>
      <c r="C46" s="9" t="s">
        <v>80</v>
      </c>
      <c r="D46" s="30">
        <v>37286</v>
      </c>
      <c r="F46" s="32">
        <f t="shared" ref="F46" si="20">RANK(D46,$D$4:$D$203)</f>
        <v>35</v>
      </c>
      <c r="G46" s="7"/>
      <c r="H46" s="30"/>
      <c r="I46" s="9"/>
    </row>
    <row r="47" spans="1:9" ht="17.149999999999999" customHeight="1">
      <c r="A47" s="33"/>
      <c r="B47" s="8" t="s">
        <v>96</v>
      </c>
      <c r="C47" s="9" t="s">
        <v>81</v>
      </c>
      <c r="D47" s="30"/>
      <c r="F47" s="32"/>
      <c r="G47" s="8"/>
      <c r="H47" s="30"/>
      <c r="I47" s="9"/>
    </row>
    <row r="48" spans="1:9" ht="17.149999999999999" customHeight="1">
      <c r="A48" s="33">
        <v>23</v>
      </c>
      <c r="B48" s="7" t="s">
        <v>97</v>
      </c>
      <c r="C48" s="9" t="s">
        <v>99</v>
      </c>
      <c r="D48" s="30">
        <v>37918</v>
      </c>
      <c r="F48" s="32">
        <f t="shared" ref="F48" si="21">RANK(D48,$D$4:$D$203)</f>
        <v>34</v>
      </c>
      <c r="G48" s="7"/>
      <c r="H48" s="30"/>
      <c r="I48" s="9"/>
    </row>
    <row r="49" spans="1:9" ht="17.149999999999999" customHeight="1">
      <c r="A49" s="33"/>
      <c r="B49" s="8" t="s">
        <v>98</v>
      </c>
      <c r="C49" s="9" t="s">
        <v>56</v>
      </c>
      <c r="D49" s="30"/>
      <c r="F49" s="32"/>
      <c r="G49" s="8"/>
      <c r="H49" s="30"/>
      <c r="I49" s="9"/>
    </row>
    <row r="50" spans="1:9" ht="17.149999999999999" customHeight="1">
      <c r="A50" s="33">
        <v>24</v>
      </c>
      <c r="B50" s="7" t="s">
        <v>100</v>
      </c>
      <c r="C50" s="9" t="s">
        <v>102</v>
      </c>
      <c r="D50" s="30">
        <v>40586</v>
      </c>
      <c r="F50" s="32">
        <f t="shared" ref="F50" si="22">RANK(D50,$D$4:$D$203)</f>
        <v>30</v>
      </c>
      <c r="G50" s="7"/>
      <c r="H50" s="30"/>
      <c r="I50" s="9"/>
    </row>
    <row r="51" spans="1:9" ht="17.149999999999999" customHeight="1">
      <c r="A51" s="33"/>
      <c r="B51" s="8" t="s">
        <v>101</v>
      </c>
      <c r="C51" s="9" t="s">
        <v>103</v>
      </c>
      <c r="D51" s="30"/>
      <c r="F51" s="32"/>
      <c r="G51" s="8"/>
      <c r="H51" s="30"/>
      <c r="I51" s="9"/>
    </row>
    <row r="52" spans="1:9" ht="17.149999999999999" customHeight="1">
      <c r="A52" s="33">
        <v>25</v>
      </c>
      <c r="B52" s="7" t="s">
        <v>104</v>
      </c>
      <c r="C52" s="9" t="s">
        <v>81</v>
      </c>
      <c r="D52" s="30">
        <v>31691</v>
      </c>
      <c r="F52" s="32">
        <f t="shared" ref="F52" si="23">RANK(D52,$D$4:$D$203)</f>
        <v>47</v>
      </c>
      <c r="G52" s="7"/>
      <c r="H52" s="30"/>
      <c r="I52" s="9"/>
    </row>
    <row r="53" spans="1:9" ht="17.149999999999999" customHeight="1">
      <c r="A53" s="33"/>
      <c r="B53" s="8" t="s">
        <v>105</v>
      </c>
      <c r="C53" s="9" t="s">
        <v>81</v>
      </c>
      <c r="D53" s="30"/>
      <c r="F53" s="32"/>
      <c r="G53" s="8"/>
      <c r="H53" s="30"/>
      <c r="I53" s="9"/>
    </row>
    <row r="54" spans="1:9" ht="17.149999999999999" customHeight="1">
      <c r="A54" s="33">
        <v>26</v>
      </c>
      <c r="B54" s="7" t="s">
        <v>106</v>
      </c>
      <c r="C54" s="9" t="s">
        <v>108</v>
      </c>
      <c r="D54" s="30">
        <v>36312</v>
      </c>
      <c r="F54" s="32">
        <f t="shared" ref="F54" si="24">RANK(D54,$D$4:$D$203)</f>
        <v>37</v>
      </c>
      <c r="G54" s="7"/>
      <c r="H54" s="30"/>
      <c r="I54" s="9"/>
    </row>
    <row r="55" spans="1:9" ht="17.149999999999999" customHeight="1">
      <c r="A55" s="33"/>
      <c r="B55" s="8" t="s">
        <v>107</v>
      </c>
      <c r="C55" s="9" t="s">
        <v>60</v>
      </c>
      <c r="D55" s="30"/>
      <c r="F55" s="32"/>
      <c r="G55" s="8"/>
      <c r="H55" s="30"/>
      <c r="I55" s="9"/>
    </row>
    <row r="56" spans="1:9" ht="17.149999999999999" customHeight="1">
      <c r="A56" s="33">
        <v>27</v>
      </c>
      <c r="B56" s="7" t="s">
        <v>109</v>
      </c>
      <c r="C56" s="9" t="s">
        <v>80</v>
      </c>
      <c r="D56" s="30">
        <v>34197</v>
      </c>
      <c r="F56" s="32">
        <f t="shared" ref="F56" si="25">RANK(D56,$D$4:$D$203)</f>
        <v>39</v>
      </c>
      <c r="G56" s="7"/>
      <c r="H56" s="30"/>
      <c r="I56" s="9"/>
    </row>
    <row r="57" spans="1:9" ht="17.149999999999999" customHeight="1">
      <c r="A57" s="33"/>
      <c r="B57" s="8" t="s">
        <v>110</v>
      </c>
      <c r="C57" s="9" t="s">
        <v>81</v>
      </c>
      <c r="D57" s="30"/>
      <c r="F57" s="32"/>
      <c r="G57" s="8"/>
      <c r="H57" s="30"/>
      <c r="I57" s="9"/>
    </row>
    <row r="58" spans="1:9" ht="17.149999999999999" customHeight="1">
      <c r="A58" s="33">
        <v>28</v>
      </c>
      <c r="B58" s="7" t="s">
        <v>111</v>
      </c>
      <c r="C58" s="9" t="s">
        <v>56</v>
      </c>
      <c r="D58" s="30">
        <v>43204</v>
      </c>
      <c r="F58" s="32">
        <f t="shared" ref="F58" si="26">RANK(D58,$D$4:$D$203)</f>
        <v>24</v>
      </c>
      <c r="G58" s="7"/>
      <c r="H58" s="30"/>
      <c r="I58" s="9"/>
    </row>
    <row r="59" spans="1:9" ht="17.149999999999999" customHeight="1">
      <c r="A59" s="33"/>
      <c r="B59" s="8" t="s">
        <v>112</v>
      </c>
      <c r="C59" s="9" t="s">
        <v>56</v>
      </c>
      <c r="D59" s="30"/>
      <c r="F59" s="32"/>
      <c r="G59" s="8"/>
      <c r="H59" s="30"/>
      <c r="I59" s="9"/>
    </row>
    <row r="60" spans="1:9" ht="17.149999999999999" customHeight="1">
      <c r="A60" s="33">
        <v>29</v>
      </c>
      <c r="B60" s="7" t="s">
        <v>113</v>
      </c>
      <c r="C60" s="9" t="s">
        <v>60</v>
      </c>
      <c r="D60" s="30">
        <v>64086</v>
      </c>
      <c r="F60" s="32">
        <f t="shared" ref="F60" si="27">RANK(D60,$D$4:$D$203)</f>
        <v>16</v>
      </c>
      <c r="G60" s="7"/>
      <c r="H60" s="30"/>
      <c r="I60" s="9"/>
    </row>
    <row r="61" spans="1:9" ht="17.149999999999999" customHeight="1">
      <c r="A61" s="33"/>
      <c r="B61" s="8" t="s">
        <v>63</v>
      </c>
      <c r="C61" s="9" t="s">
        <v>60</v>
      </c>
      <c r="D61" s="30"/>
      <c r="F61" s="32"/>
      <c r="G61" s="8"/>
      <c r="H61" s="30"/>
      <c r="I61" s="9"/>
    </row>
    <row r="62" spans="1:9" ht="17.149999999999999" customHeight="1">
      <c r="A62" s="33">
        <v>30</v>
      </c>
      <c r="B62" s="7" t="s">
        <v>114</v>
      </c>
      <c r="C62" s="9" t="s">
        <v>116</v>
      </c>
      <c r="D62" s="30">
        <v>33123</v>
      </c>
      <c r="F62" s="32">
        <f t="shared" ref="F62" si="28">RANK(D62,$D$4:$D$203)</f>
        <v>44</v>
      </c>
      <c r="G62" s="7"/>
      <c r="H62" s="30"/>
      <c r="I62" s="9"/>
    </row>
    <row r="63" spans="1:9" ht="17.149999999999999" customHeight="1">
      <c r="A63" s="33"/>
      <c r="B63" s="8" t="s">
        <v>115</v>
      </c>
      <c r="C63" s="9" t="s">
        <v>81</v>
      </c>
      <c r="D63" s="30"/>
      <c r="F63" s="32"/>
      <c r="G63" s="8"/>
      <c r="H63" s="30"/>
      <c r="I63" s="9"/>
    </row>
    <row r="64" spans="1:9" ht="17.149999999999999" customHeight="1">
      <c r="A64" s="33">
        <v>31</v>
      </c>
      <c r="B64" s="7" t="s">
        <v>117</v>
      </c>
      <c r="C64" s="9" t="s">
        <v>68</v>
      </c>
      <c r="D64" s="30">
        <v>74742</v>
      </c>
      <c r="F64" s="32">
        <f t="shared" ref="F64" si="29">RANK(D64,$D$4:$D$203)</f>
        <v>15</v>
      </c>
      <c r="G64" s="7"/>
      <c r="H64" s="30"/>
      <c r="I64" s="9"/>
    </row>
    <row r="65" spans="1:9" ht="17.149999999999999" customHeight="1">
      <c r="A65" s="33"/>
      <c r="B65" s="8" t="s">
        <v>67</v>
      </c>
      <c r="C65" s="9" t="s">
        <v>60</v>
      </c>
      <c r="D65" s="30"/>
      <c r="F65" s="32"/>
      <c r="G65" s="8"/>
      <c r="H65" s="30"/>
      <c r="I65" s="9"/>
    </row>
    <row r="66" spans="1:9" ht="17.149999999999999" customHeight="1">
      <c r="A66" s="33">
        <v>32</v>
      </c>
      <c r="B66" s="7" t="s">
        <v>118</v>
      </c>
      <c r="C66" s="9" t="s">
        <v>120</v>
      </c>
      <c r="D66" s="30">
        <v>39872</v>
      </c>
      <c r="F66" s="32">
        <f t="shared" ref="F66" si="30">RANK(D66,$D$4:$D$203)</f>
        <v>32</v>
      </c>
      <c r="G66" s="7"/>
      <c r="H66" s="30"/>
      <c r="I66" s="9"/>
    </row>
    <row r="67" spans="1:9" ht="17.149999999999999" customHeight="1">
      <c r="A67" s="33"/>
      <c r="B67" s="8" t="s">
        <v>119</v>
      </c>
      <c r="C67" s="9" t="s">
        <v>60</v>
      </c>
      <c r="D67" s="30"/>
      <c r="F67" s="32"/>
      <c r="G67" s="8"/>
      <c r="H67" s="30"/>
      <c r="I67" s="9"/>
    </row>
    <row r="68" spans="1:9" ht="17.149999999999999" customHeight="1">
      <c r="A68" s="33">
        <v>33</v>
      </c>
      <c r="B68" s="7" t="s">
        <v>121</v>
      </c>
      <c r="C68" s="9" t="s">
        <v>123</v>
      </c>
      <c r="D68" s="30">
        <v>32531</v>
      </c>
      <c r="F68" s="32">
        <f t="shared" ref="F68" si="31">RANK(D68,$D$4:$D$203)</f>
        <v>46</v>
      </c>
      <c r="G68" s="7"/>
      <c r="H68" s="30"/>
      <c r="I68" s="9"/>
    </row>
    <row r="69" spans="1:9" ht="17.149999999999999" customHeight="1">
      <c r="A69" s="33"/>
      <c r="B69" s="8" t="s">
        <v>122</v>
      </c>
      <c r="C69" s="9" t="s">
        <v>56</v>
      </c>
      <c r="D69" s="30"/>
      <c r="F69" s="32"/>
      <c r="G69" s="8"/>
      <c r="H69" s="30"/>
      <c r="I69" s="9"/>
    </row>
    <row r="70" spans="1:9" ht="17.149999999999999" customHeight="1">
      <c r="A70" s="33">
        <v>34</v>
      </c>
      <c r="B70" s="7" t="s">
        <v>124</v>
      </c>
      <c r="C70" s="9" t="s">
        <v>80</v>
      </c>
      <c r="D70" s="30">
        <v>31404</v>
      </c>
      <c r="F70" s="32">
        <f t="shared" ref="F70" si="32">RANK(D70,$D$4:$D$203)</f>
        <v>48</v>
      </c>
      <c r="G70" s="7"/>
      <c r="H70" s="30"/>
      <c r="I70" s="9"/>
    </row>
    <row r="71" spans="1:9" ht="17.149999999999999" customHeight="1">
      <c r="A71" s="33"/>
      <c r="B71" s="8" t="s">
        <v>125</v>
      </c>
      <c r="C71" s="9" t="s">
        <v>81</v>
      </c>
      <c r="D71" s="30"/>
      <c r="F71" s="32"/>
      <c r="G71" s="8"/>
      <c r="H71" s="30"/>
      <c r="I71" s="9"/>
    </row>
    <row r="72" spans="1:9" ht="17.149999999999999" customHeight="1">
      <c r="A72" s="33">
        <v>35</v>
      </c>
      <c r="B72" s="7" t="s">
        <v>126</v>
      </c>
      <c r="C72" s="9" t="s">
        <v>47</v>
      </c>
      <c r="D72" s="30">
        <v>33705</v>
      </c>
      <c r="F72" s="32">
        <f t="shared" ref="F72" si="33">RANK(D72,$D$4:$D$203)</f>
        <v>42</v>
      </c>
      <c r="G72" s="7"/>
      <c r="H72" s="30"/>
      <c r="I72" s="9"/>
    </row>
    <row r="73" spans="1:9" ht="17.149999999999999" customHeight="1">
      <c r="A73" s="33"/>
      <c r="B73" s="8" t="s">
        <v>127</v>
      </c>
      <c r="C73" s="9" t="s">
        <v>48</v>
      </c>
      <c r="D73" s="30"/>
      <c r="F73" s="32"/>
      <c r="G73" s="8"/>
      <c r="H73" s="30"/>
      <c r="I73" s="9"/>
    </row>
    <row r="74" spans="1:9" ht="17.149999999999999" customHeight="1">
      <c r="A74" s="33">
        <v>36</v>
      </c>
      <c r="B74" s="7" t="s">
        <v>128</v>
      </c>
      <c r="C74" s="9" t="s">
        <v>56</v>
      </c>
      <c r="D74" s="30">
        <v>33214</v>
      </c>
      <c r="F74" s="32">
        <f t="shared" ref="F74" si="34">RANK(D74,$D$4:$D$203)</f>
        <v>43</v>
      </c>
      <c r="G74" s="7"/>
      <c r="H74" s="30"/>
      <c r="I74" s="9"/>
    </row>
    <row r="75" spans="1:9" ht="17.149999999999999" customHeight="1">
      <c r="A75" s="33"/>
      <c r="B75" s="8" t="s">
        <v>129</v>
      </c>
      <c r="C75" s="9" t="s">
        <v>56</v>
      </c>
      <c r="D75" s="30"/>
      <c r="F75" s="32"/>
      <c r="G75" s="8"/>
      <c r="H75" s="30"/>
      <c r="I75" s="9"/>
    </row>
    <row r="76" spans="1:9" ht="17.149999999999999" customHeight="1">
      <c r="A76" s="33">
        <v>37</v>
      </c>
      <c r="B76" s="7" t="s">
        <v>130</v>
      </c>
      <c r="C76" s="9" t="s">
        <v>132</v>
      </c>
      <c r="D76" s="30">
        <v>42489</v>
      </c>
      <c r="F76" s="32">
        <f t="shared" ref="F76" si="35">RANK(D76,$D$4:$D$203)</f>
        <v>25</v>
      </c>
      <c r="G76" s="7"/>
      <c r="H76" s="30"/>
      <c r="I76" s="9"/>
    </row>
    <row r="77" spans="1:9" ht="17.149999999999999" customHeight="1">
      <c r="A77" s="33"/>
      <c r="B77" s="8" t="s">
        <v>131</v>
      </c>
      <c r="C77" s="9" t="s">
        <v>60</v>
      </c>
      <c r="D77" s="30"/>
      <c r="F77" s="32"/>
      <c r="G77" s="8"/>
      <c r="H77" s="30"/>
      <c r="I77" s="9"/>
    </row>
    <row r="78" spans="1:9" ht="17.149999999999999" customHeight="1">
      <c r="A78" s="33">
        <v>38</v>
      </c>
      <c r="B78" s="7" t="s">
        <v>133</v>
      </c>
      <c r="C78" s="9" t="s">
        <v>51</v>
      </c>
      <c r="D78" s="30">
        <v>31355</v>
      </c>
      <c r="F78" s="32">
        <f t="shared" ref="F78" si="36">RANK(D78,$D$4:$D$203)</f>
        <v>49</v>
      </c>
      <c r="G78" s="7"/>
      <c r="H78" s="30"/>
      <c r="I78" s="9"/>
    </row>
    <row r="79" spans="1:9" ht="17.149999999999999" customHeight="1">
      <c r="A79" s="33"/>
      <c r="B79" s="8" t="s">
        <v>134</v>
      </c>
      <c r="C79" s="9" t="s">
        <v>48</v>
      </c>
      <c r="D79" s="30"/>
      <c r="F79" s="32"/>
      <c r="G79" s="8"/>
      <c r="H79" s="30"/>
      <c r="I79" s="9"/>
    </row>
    <row r="80" spans="1:9" ht="17.149999999999999" customHeight="1">
      <c r="A80" s="33">
        <v>39</v>
      </c>
      <c r="B80" s="7" t="s">
        <v>135</v>
      </c>
      <c r="C80" s="9" t="s">
        <v>123</v>
      </c>
      <c r="D80" s="30">
        <v>29500</v>
      </c>
      <c r="F80" s="32">
        <f t="shared" ref="F80" si="37">RANK(D80,$D$4:$D$203)</f>
        <v>55</v>
      </c>
      <c r="G80" s="7"/>
      <c r="H80" s="30"/>
      <c r="I80" s="9"/>
    </row>
    <row r="81" spans="1:9" ht="17.149999999999999" customHeight="1">
      <c r="A81" s="33"/>
      <c r="B81" s="8" t="s">
        <v>136</v>
      </c>
      <c r="C81" s="9" t="s">
        <v>56</v>
      </c>
      <c r="D81" s="30"/>
      <c r="F81" s="32"/>
      <c r="G81" s="8"/>
      <c r="H81" s="30"/>
      <c r="I81" s="9"/>
    </row>
    <row r="82" spans="1:9" ht="17.149999999999999" customHeight="1">
      <c r="A82" s="33">
        <v>40</v>
      </c>
      <c r="B82" s="7" t="s">
        <v>137</v>
      </c>
      <c r="C82" s="9" t="s">
        <v>56</v>
      </c>
      <c r="D82" s="30">
        <v>31117</v>
      </c>
      <c r="F82" s="32">
        <f t="shared" ref="F82" si="38">RANK(D82,$D$4:$D$203)</f>
        <v>50</v>
      </c>
      <c r="G82" s="7"/>
      <c r="H82" s="30"/>
      <c r="I82" s="9"/>
    </row>
    <row r="83" spans="1:9" ht="17.149999999999999" customHeight="1">
      <c r="A83" s="33"/>
      <c r="B83" s="8" t="s">
        <v>138</v>
      </c>
      <c r="C83" s="9" t="s">
        <v>56</v>
      </c>
      <c r="D83" s="30"/>
      <c r="F83" s="32"/>
      <c r="G83" s="8"/>
      <c r="H83" s="30"/>
      <c r="I83" s="9"/>
    </row>
    <row r="84" spans="1:9" ht="17.149999999999999" customHeight="1">
      <c r="A84" s="33">
        <v>41</v>
      </c>
      <c r="B84" s="7" t="s">
        <v>139</v>
      </c>
      <c r="C84" s="9" t="s">
        <v>47</v>
      </c>
      <c r="D84" s="30">
        <v>33884</v>
      </c>
      <c r="F84" s="32">
        <f t="shared" ref="F84" si="39">RANK(D84,$D$4:$D$203)</f>
        <v>41</v>
      </c>
      <c r="G84" s="7"/>
      <c r="H84" s="30"/>
      <c r="I84" s="9"/>
    </row>
    <row r="85" spans="1:9" ht="17.149999999999999" customHeight="1">
      <c r="A85" s="33"/>
      <c r="B85" s="8" t="s">
        <v>127</v>
      </c>
      <c r="C85" s="9" t="s">
        <v>48</v>
      </c>
      <c r="D85" s="30"/>
      <c r="F85" s="32"/>
      <c r="G85" s="8"/>
      <c r="H85" s="30"/>
      <c r="I85" s="9"/>
    </row>
    <row r="86" spans="1:9" ht="17.149999999999999" customHeight="1">
      <c r="A86" s="33">
        <v>42</v>
      </c>
      <c r="B86" s="7" t="s">
        <v>140</v>
      </c>
      <c r="C86" s="9" t="s">
        <v>142</v>
      </c>
      <c r="D86" s="30">
        <v>28447</v>
      </c>
      <c r="F86" s="32">
        <f t="shared" ref="F86" si="40">RANK(D86,$D$4:$D$203)</f>
        <v>56</v>
      </c>
      <c r="G86" s="7"/>
      <c r="H86" s="30"/>
      <c r="I86" s="9"/>
    </row>
    <row r="87" spans="1:9" ht="17.149999999999999" customHeight="1">
      <c r="A87" s="33"/>
      <c r="B87" s="8" t="s">
        <v>141</v>
      </c>
      <c r="C87" s="9" t="s">
        <v>56</v>
      </c>
      <c r="D87" s="30"/>
      <c r="F87" s="32"/>
      <c r="G87" s="8"/>
      <c r="H87" s="30"/>
      <c r="I87" s="9"/>
    </row>
    <row r="88" spans="1:9" ht="17.149999999999999" customHeight="1">
      <c r="A88" s="33">
        <v>43</v>
      </c>
      <c r="B88" s="7" t="s">
        <v>143</v>
      </c>
      <c r="C88" s="9" t="s">
        <v>145</v>
      </c>
      <c r="D88" s="30">
        <v>39909</v>
      </c>
      <c r="F88" s="32">
        <f t="shared" ref="F88" si="41">RANK(D88,$D$4:$D$203)</f>
        <v>31</v>
      </c>
      <c r="G88" s="7"/>
      <c r="H88" s="30"/>
      <c r="I88" s="9"/>
    </row>
    <row r="89" spans="1:9" ht="17.149999999999999" customHeight="1">
      <c r="A89" s="33"/>
      <c r="B89" s="8" t="s">
        <v>144</v>
      </c>
      <c r="C89" s="9" t="s">
        <v>60</v>
      </c>
      <c r="D89" s="30"/>
      <c r="F89" s="32"/>
      <c r="G89" s="8"/>
      <c r="H89" s="30"/>
      <c r="I89" s="9"/>
    </row>
    <row r="90" spans="1:9" ht="17.149999999999999" customHeight="1">
      <c r="A90" s="33">
        <v>44</v>
      </c>
      <c r="B90" s="7" t="s">
        <v>146</v>
      </c>
      <c r="C90" s="9" t="s">
        <v>84</v>
      </c>
      <c r="D90" s="30">
        <v>29682</v>
      </c>
      <c r="F90" s="32">
        <f t="shared" ref="F90" si="42">RANK(D90,$D$4:$D$203)</f>
        <v>53</v>
      </c>
      <c r="G90" s="7"/>
      <c r="H90" s="30"/>
      <c r="I90" s="9"/>
    </row>
    <row r="91" spans="1:9" ht="17.149999999999999" customHeight="1">
      <c r="A91" s="33"/>
      <c r="B91" s="8" t="s">
        <v>147</v>
      </c>
      <c r="C91" s="9" t="s">
        <v>60</v>
      </c>
      <c r="D91" s="30"/>
      <c r="F91" s="32"/>
      <c r="G91" s="8"/>
      <c r="H91" s="30"/>
      <c r="I91" s="9"/>
    </row>
    <row r="92" spans="1:9" ht="17.149999999999999" customHeight="1">
      <c r="A92" s="33">
        <v>45</v>
      </c>
      <c r="B92" s="7" t="s">
        <v>148</v>
      </c>
      <c r="C92" s="9" t="s">
        <v>68</v>
      </c>
      <c r="D92" s="30">
        <v>60492</v>
      </c>
      <c r="F92" s="32">
        <f t="shared" ref="F92" si="43">RANK(D92,$D$4:$D$203)</f>
        <v>17</v>
      </c>
      <c r="G92" s="7"/>
      <c r="H92" s="30"/>
      <c r="I92" s="9"/>
    </row>
    <row r="93" spans="1:9" ht="17.149999999999999" customHeight="1">
      <c r="A93" s="33"/>
      <c r="B93" s="8" t="s">
        <v>67</v>
      </c>
      <c r="C93" s="9" t="s">
        <v>60</v>
      </c>
      <c r="D93" s="30"/>
      <c r="F93" s="32"/>
      <c r="G93" s="8"/>
      <c r="H93" s="30"/>
      <c r="I93" s="9"/>
    </row>
    <row r="94" spans="1:9" ht="17.149999999999999" customHeight="1">
      <c r="A94" s="33">
        <v>46</v>
      </c>
      <c r="B94" s="7" t="s">
        <v>149</v>
      </c>
      <c r="C94" s="9" t="s">
        <v>56</v>
      </c>
      <c r="D94" s="30">
        <v>30192</v>
      </c>
      <c r="F94" s="32">
        <f t="shared" ref="F94" si="44">RANK(D94,$D$4:$D$203)</f>
        <v>51</v>
      </c>
      <c r="G94" s="7"/>
      <c r="H94" s="30"/>
      <c r="I94" s="9"/>
    </row>
    <row r="95" spans="1:9" ht="17.149999999999999" customHeight="1">
      <c r="A95" s="33"/>
      <c r="B95" s="8" t="s">
        <v>150</v>
      </c>
      <c r="C95" s="9" t="s">
        <v>56</v>
      </c>
      <c r="D95" s="30"/>
      <c r="F95" s="32"/>
      <c r="G95" s="8"/>
      <c r="H95" s="30"/>
      <c r="I95" s="9"/>
    </row>
    <row r="96" spans="1:9" ht="17.149999999999999" customHeight="1">
      <c r="A96" s="33">
        <v>47</v>
      </c>
      <c r="B96" s="7" t="s">
        <v>151</v>
      </c>
      <c r="C96" s="9" t="s">
        <v>153</v>
      </c>
      <c r="D96" s="30">
        <v>26226</v>
      </c>
      <c r="F96" s="32">
        <f t="shared" ref="F96" si="45">RANK(D96,$D$4:$D$203)</f>
        <v>60</v>
      </c>
      <c r="G96" s="7"/>
      <c r="H96" s="30"/>
      <c r="I96" s="9"/>
    </row>
    <row r="97" spans="1:9" ht="17.149999999999999" customHeight="1">
      <c r="A97" s="33"/>
      <c r="B97" s="8" t="s">
        <v>152</v>
      </c>
      <c r="C97" s="9" t="s">
        <v>60</v>
      </c>
      <c r="D97" s="30"/>
      <c r="F97" s="32"/>
      <c r="G97" s="8"/>
      <c r="H97" s="30"/>
      <c r="I97" s="9"/>
    </row>
    <row r="98" spans="1:9" ht="17.149999999999999" customHeight="1">
      <c r="A98" s="33">
        <v>48</v>
      </c>
      <c r="B98" s="7" t="s">
        <v>154</v>
      </c>
      <c r="C98" s="9" t="s">
        <v>156</v>
      </c>
      <c r="D98" s="30">
        <v>26935</v>
      </c>
      <c r="F98" s="32">
        <f t="shared" ref="F98" si="46">RANK(D98,$D$4:$D$203)</f>
        <v>57</v>
      </c>
      <c r="G98" s="7"/>
      <c r="H98" s="30"/>
      <c r="I98" s="9"/>
    </row>
    <row r="99" spans="1:9" ht="17.149999999999999" customHeight="1">
      <c r="A99" s="33"/>
      <c r="B99" s="8" t="s">
        <v>155</v>
      </c>
      <c r="C99" s="9" t="s">
        <v>48</v>
      </c>
      <c r="D99" s="30"/>
      <c r="F99" s="32"/>
      <c r="G99" s="8"/>
      <c r="H99" s="30"/>
      <c r="I99" s="9"/>
    </row>
    <row r="100" spans="1:9" ht="17.149999999999999" customHeight="1">
      <c r="A100" s="33">
        <v>49</v>
      </c>
      <c r="B100" s="7" t="s">
        <v>157</v>
      </c>
      <c r="C100" s="9" t="s">
        <v>108</v>
      </c>
      <c r="D100" s="30">
        <v>26251</v>
      </c>
      <c r="F100" s="32">
        <f t="shared" ref="F100" si="47">RANK(D100,$D$4:$D$203)</f>
        <v>59</v>
      </c>
      <c r="G100" s="7"/>
      <c r="H100" s="30"/>
      <c r="I100" s="9"/>
    </row>
    <row r="101" spans="1:9" ht="17.149999999999999" customHeight="1">
      <c r="A101" s="33"/>
      <c r="B101" s="8" t="s">
        <v>158</v>
      </c>
      <c r="C101" s="9" t="s">
        <v>48</v>
      </c>
      <c r="D101" s="30"/>
      <c r="F101" s="32"/>
      <c r="G101" s="8"/>
      <c r="H101" s="30"/>
      <c r="I101" s="9"/>
    </row>
    <row r="102" spans="1:9" ht="17.149999999999999" customHeight="1">
      <c r="A102" s="33">
        <v>50</v>
      </c>
      <c r="B102" s="7" t="s">
        <v>159</v>
      </c>
      <c r="C102" s="9" t="s">
        <v>156</v>
      </c>
      <c r="D102" s="30">
        <v>29543</v>
      </c>
      <c r="F102" s="32">
        <f t="shared" ref="F102" si="48">RANK(D102,$D$4:$D$203)</f>
        <v>54</v>
      </c>
      <c r="G102" s="7"/>
      <c r="H102" s="30"/>
      <c r="I102" s="9"/>
    </row>
    <row r="103" spans="1:9" ht="17.149999999999999" customHeight="1">
      <c r="A103" s="33"/>
      <c r="B103" s="8" t="s">
        <v>160</v>
      </c>
      <c r="C103" s="9" t="s">
        <v>48</v>
      </c>
      <c r="D103" s="30"/>
      <c r="F103" s="32"/>
      <c r="G103" s="8"/>
      <c r="H103" s="30"/>
      <c r="I103" s="9"/>
    </row>
    <row r="104" spans="1:9" ht="17.149999999999999" customHeight="1">
      <c r="A104" s="33">
        <v>51</v>
      </c>
      <c r="B104" s="7" t="s">
        <v>161</v>
      </c>
      <c r="C104" s="9" t="s">
        <v>163</v>
      </c>
      <c r="D104" s="30">
        <v>26787</v>
      </c>
      <c r="F104" s="32">
        <f t="shared" ref="F104" si="49">RANK(D104,$D$4:$D$203)</f>
        <v>58</v>
      </c>
      <c r="G104" s="7"/>
      <c r="H104" s="30"/>
      <c r="I104" s="9"/>
    </row>
    <row r="105" spans="1:9" ht="17.149999999999999" customHeight="1">
      <c r="A105" s="33"/>
      <c r="B105" s="8" t="s">
        <v>162</v>
      </c>
      <c r="C105" s="9" t="s">
        <v>56</v>
      </c>
      <c r="D105" s="30"/>
      <c r="F105" s="32"/>
      <c r="G105" s="8"/>
      <c r="H105" s="30"/>
      <c r="I105" s="9"/>
    </row>
    <row r="106" spans="1:9" ht="17.149999999999999" customHeight="1">
      <c r="A106" s="33">
        <v>52</v>
      </c>
      <c r="B106" s="7" t="s">
        <v>164</v>
      </c>
      <c r="C106" s="9" t="s">
        <v>56</v>
      </c>
      <c r="D106" s="30">
        <v>32957</v>
      </c>
      <c r="F106" s="32">
        <f t="shared" ref="F106" si="50">RANK(D106,$D$4:$D$203)</f>
        <v>45</v>
      </c>
      <c r="G106" s="7"/>
      <c r="H106" s="30"/>
      <c r="I106" s="9"/>
    </row>
    <row r="107" spans="1:9" ht="17.149999999999999" customHeight="1">
      <c r="A107" s="33"/>
      <c r="B107" s="8" t="s">
        <v>165</v>
      </c>
      <c r="C107" s="9" t="s">
        <v>56</v>
      </c>
      <c r="D107" s="30"/>
      <c r="F107" s="32"/>
      <c r="G107" s="8"/>
      <c r="H107" s="30"/>
      <c r="I107" s="9"/>
    </row>
    <row r="108" spans="1:9" ht="17.149999999999999" customHeight="1">
      <c r="A108" s="33">
        <v>53</v>
      </c>
      <c r="B108" s="7" t="s">
        <v>166</v>
      </c>
      <c r="C108" s="9" t="s">
        <v>123</v>
      </c>
      <c r="D108" s="30">
        <v>25590</v>
      </c>
      <c r="F108" s="32">
        <f t="shared" ref="F108" si="51">RANK(D108,$D$4:$D$203)</f>
        <v>62</v>
      </c>
      <c r="G108" s="7"/>
      <c r="H108" s="30"/>
      <c r="I108" s="9"/>
    </row>
    <row r="109" spans="1:9" ht="17.149999999999999" customHeight="1">
      <c r="A109" s="33"/>
      <c r="B109" s="8" t="s">
        <v>167</v>
      </c>
      <c r="C109" s="9" t="s">
        <v>56</v>
      </c>
      <c r="D109" s="30"/>
      <c r="F109" s="32"/>
      <c r="G109" s="8"/>
      <c r="H109" s="30"/>
      <c r="I109" s="9"/>
    </row>
    <row r="110" spans="1:9" ht="17.149999999999999" customHeight="1">
      <c r="A110" s="33">
        <v>54</v>
      </c>
      <c r="B110" s="7" t="s">
        <v>168</v>
      </c>
      <c r="C110" s="9" t="s">
        <v>80</v>
      </c>
      <c r="F110" s="32" t="e">
        <f t="shared" ref="F110" si="52">RANK(D110,$D$4:$D$203)</f>
        <v>#N/A</v>
      </c>
      <c r="G110" s="7"/>
      <c r="H110" s="30"/>
      <c r="I110" s="9"/>
    </row>
    <row r="111" spans="1:9" ht="17.149999999999999" customHeight="1">
      <c r="A111" s="33"/>
      <c r="B111" s="8" t="s">
        <v>169</v>
      </c>
      <c r="C111" s="9" t="s">
        <v>81</v>
      </c>
      <c r="F111" s="32"/>
      <c r="G111" s="8"/>
      <c r="H111" s="30"/>
      <c r="I111" s="9"/>
    </row>
    <row r="112" spans="1:9" ht="17.149999999999999" customHeight="1">
      <c r="A112" s="33">
        <v>55</v>
      </c>
      <c r="B112" s="7" t="s">
        <v>170</v>
      </c>
      <c r="C112" s="9" t="s">
        <v>156</v>
      </c>
      <c r="D112" s="30">
        <v>23543</v>
      </c>
      <c r="F112" s="32">
        <f t="shared" ref="F112" si="53">RANK(D112,$D$4:$D$203)</f>
        <v>68</v>
      </c>
      <c r="G112" s="7"/>
      <c r="H112" s="30"/>
      <c r="I112" s="9"/>
    </row>
    <row r="113" spans="1:9" ht="17.149999999999999" customHeight="1">
      <c r="A113" s="33"/>
      <c r="B113" s="8" t="s">
        <v>171</v>
      </c>
      <c r="C113" s="9" t="s">
        <v>48</v>
      </c>
      <c r="D113" s="30"/>
      <c r="F113" s="32"/>
      <c r="G113" s="8"/>
      <c r="H113" s="30"/>
      <c r="I113" s="9"/>
    </row>
    <row r="114" spans="1:9" ht="17.149999999999999" customHeight="1">
      <c r="A114" s="33">
        <v>56</v>
      </c>
      <c r="B114" s="7" t="s">
        <v>172</v>
      </c>
      <c r="C114" s="9" t="s">
        <v>156</v>
      </c>
      <c r="D114" s="30">
        <v>25921</v>
      </c>
      <c r="F114" s="32">
        <f t="shared" ref="F114" si="54">RANK(D114,$D$4:$D$203)</f>
        <v>61</v>
      </c>
      <c r="G114" s="7"/>
      <c r="H114" s="30"/>
      <c r="I114" s="9"/>
    </row>
    <row r="115" spans="1:9" ht="17.149999999999999" customHeight="1">
      <c r="A115" s="33"/>
      <c r="B115" s="8" t="s">
        <v>173</v>
      </c>
      <c r="C115" s="9" t="s">
        <v>48</v>
      </c>
      <c r="D115" s="30"/>
      <c r="F115" s="32"/>
      <c r="G115" s="8"/>
      <c r="H115" s="30"/>
      <c r="I115" s="9"/>
    </row>
    <row r="116" spans="1:9" ht="17.149999999999999" customHeight="1">
      <c r="A116" s="33">
        <v>57</v>
      </c>
      <c r="B116" s="7" t="s">
        <v>174</v>
      </c>
      <c r="C116" s="9" t="s">
        <v>64</v>
      </c>
      <c r="D116" s="30">
        <v>40604</v>
      </c>
      <c r="F116" s="32">
        <f t="shared" ref="F116" si="55">RANK(D116,$D$4:$D$203)</f>
        <v>29</v>
      </c>
      <c r="G116" s="7"/>
      <c r="H116" s="30"/>
      <c r="I116" s="9"/>
    </row>
    <row r="117" spans="1:9" ht="17.149999999999999" customHeight="1">
      <c r="A117" s="33"/>
      <c r="B117" s="8" t="s">
        <v>63</v>
      </c>
      <c r="C117" s="9" t="s">
        <v>60</v>
      </c>
      <c r="D117" s="30"/>
      <c r="F117" s="32"/>
      <c r="G117" s="8"/>
      <c r="H117" s="30"/>
      <c r="I117" s="9"/>
    </row>
    <row r="118" spans="1:9" ht="17.149999999999999" customHeight="1">
      <c r="A118" s="33">
        <v>58</v>
      </c>
      <c r="B118" s="7" t="s">
        <v>175</v>
      </c>
      <c r="C118" s="9" t="s">
        <v>177</v>
      </c>
      <c r="D118" s="30">
        <v>24334</v>
      </c>
      <c r="F118" s="32">
        <f t="shared" ref="F118" si="56">RANK(D118,$D$4:$D$203)</f>
        <v>66</v>
      </c>
      <c r="G118" s="7"/>
      <c r="H118" s="30"/>
      <c r="I118" s="9"/>
    </row>
    <row r="119" spans="1:9" ht="17.149999999999999" customHeight="1">
      <c r="A119" s="33"/>
      <c r="B119" s="8" t="s">
        <v>176</v>
      </c>
      <c r="C119" s="9" t="s">
        <v>178</v>
      </c>
      <c r="D119" s="30"/>
      <c r="F119" s="32"/>
      <c r="G119" s="8"/>
      <c r="H119" s="30"/>
      <c r="I119" s="9"/>
    </row>
    <row r="120" spans="1:9" ht="17.149999999999999" customHeight="1">
      <c r="A120" s="33">
        <v>59</v>
      </c>
      <c r="B120" s="7" t="s">
        <v>179</v>
      </c>
      <c r="C120" s="9" t="s">
        <v>84</v>
      </c>
      <c r="D120" s="30">
        <v>50212</v>
      </c>
      <c r="F120" s="32">
        <f t="shared" ref="F120" si="57">RANK(D120,$D$4:$D$203)</f>
        <v>20</v>
      </c>
      <c r="G120" s="7"/>
      <c r="H120" s="30"/>
      <c r="I120" s="9"/>
    </row>
    <row r="121" spans="1:9" ht="17.149999999999999" customHeight="1">
      <c r="A121" s="33"/>
      <c r="B121" s="8" t="s">
        <v>83</v>
      </c>
      <c r="C121" s="9" t="s">
        <v>60</v>
      </c>
      <c r="D121" s="30"/>
      <c r="F121" s="32"/>
      <c r="G121" s="8"/>
      <c r="H121" s="30"/>
      <c r="I121" s="9"/>
    </row>
    <row r="122" spans="1:9" ht="17.149999999999999" customHeight="1">
      <c r="A122" s="33">
        <v>60</v>
      </c>
      <c r="B122" s="7" t="s">
        <v>180</v>
      </c>
      <c r="C122" s="9" t="s">
        <v>64</v>
      </c>
      <c r="D122" s="30">
        <v>40996</v>
      </c>
      <c r="F122" s="32">
        <f t="shared" ref="F122" si="58">RANK(D122,$D$4:$D$203)</f>
        <v>27</v>
      </c>
      <c r="G122" s="7"/>
      <c r="H122" s="30"/>
      <c r="I122" s="9"/>
    </row>
    <row r="123" spans="1:9" ht="17.149999999999999" customHeight="1">
      <c r="A123" s="33"/>
      <c r="B123" s="8" t="s">
        <v>63</v>
      </c>
      <c r="C123" s="9" t="s">
        <v>60</v>
      </c>
      <c r="D123" s="30"/>
      <c r="F123" s="32"/>
      <c r="G123" s="8"/>
      <c r="H123" s="30"/>
      <c r="I123" s="9"/>
    </row>
    <row r="124" spans="1:9" ht="17.149999999999999" customHeight="1">
      <c r="A124" s="33">
        <v>61</v>
      </c>
      <c r="B124" s="7" t="s">
        <v>181</v>
      </c>
      <c r="C124" s="9" t="s">
        <v>64</v>
      </c>
      <c r="D124" s="30">
        <v>40749</v>
      </c>
      <c r="F124" s="32">
        <f t="shared" ref="F124" si="59">RANK(D124,$D$4:$D$203)</f>
        <v>28</v>
      </c>
      <c r="G124" s="7"/>
      <c r="H124" s="30"/>
      <c r="I124" s="9"/>
    </row>
    <row r="125" spans="1:9" ht="17.149999999999999" customHeight="1">
      <c r="A125" s="33"/>
      <c r="B125" s="8" t="s">
        <v>63</v>
      </c>
      <c r="C125" s="9" t="s">
        <v>60</v>
      </c>
      <c r="D125" s="30"/>
      <c r="F125" s="32"/>
      <c r="G125" s="8"/>
      <c r="H125" s="30"/>
      <c r="I125" s="9"/>
    </row>
    <row r="126" spans="1:9" ht="17.149999999999999" customHeight="1">
      <c r="A126" s="33">
        <v>62</v>
      </c>
      <c r="B126" s="7" t="s">
        <v>182</v>
      </c>
      <c r="C126" s="9" t="s">
        <v>103</v>
      </c>
      <c r="D126" s="30">
        <v>25531</v>
      </c>
      <c r="F126" s="32">
        <f t="shared" ref="F126" si="60">RANK(D126,$D$4:$D$203)</f>
        <v>63</v>
      </c>
      <c r="G126" s="7"/>
      <c r="H126" s="30"/>
      <c r="I126" s="9"/>
    </row>
    <row r="127" spans="1:9" ht="17.149999999999999" customHeight="1">
      <c r="A127" s="33"/>
      <c r="B127" s="8" t="s">
        <v>183</v>
      </c>
      <c r="C127" s="9" t="s">
        <v>103</v>
      </c>
      <c r="D127" s="30"/>
      <c r="F127" s="32"/>
      <c r="G127" s="8"/>
      <c r="H127" s="30"/>
      <c r="I127" s="9"/>
    </row>
    <row r="128" spans="1:9" ht="17.149999999999999" customHeight="1">
      <c r="A128" s="33">
        <v>63</v>
      </c>
      <c r="B128" s="7" t="s">
        <v>184</v>
      </c>
      <c r="C128" s="9" t="s">
        <v>56</v>
      </c>
      <c r="D128" s="30">
        <v>23932</v>
      </c>
      <c r="F128" s="32">
        <f t="shared" ref="F128" si="61">RANK(D128,$D$4:$D$203)</f>
        <v>67</v>
      </c>
      <c r="G128" s="7"/>
      <c r="H128" s="30"/>
      <c r="I128" s="9"/>
    </row>
    <row r="129" spans="1:9" ht="17.149999999999999" customHeight="1">
      <c r="A129" s="33"/>
      <c r="B129" s="8" t="s">
        <v>185</v>
      </c>
      <c r="C129" s="9" t="s">
        <v>56</v>
      </c>
      <c r="D129" s="30"/>
      <c r="F129" s="32"/>
      <c r="G129" s="8"/>
      <c r="H129" s="30"/>
      <c r="I129" s="9"/>
    </row>
    <row r="130" spans="1:9" ht="17.149999999999999" customHeight="1">
      <c r="A130" s="33">
        <v>64</v>
      </c>
      <c r="B130" s="7" t="s">
        <v>186</v>
      </c>
      <c r="C130" s="9" t="s">
        <v>73</v>
      </c>
      <c r="D130" s="30">
        <v>25020</v>
      </c>
      <c r="F130" s="32">
        <f t="shared" ref="F130" si="62">RANK(D130,$D$4:$D$203)</f>
        <v>64</v>
      </c>
      <c r="G130" s="7"/>
      <c r="H130" s="30"/>
      <c r="I130" s="9"/>
    </row>
    <row r="131" spans="1:9" ht="17.149999999999999" customHeight="1">
      <c r="A131" s="33"/>
      <c r="B131" s="8" t="s">
        <v>187</v>
      </c>
      <c r="C131" s="9" t="s">
        <v>188</v>
      </c>
      <c r="D131" s="30"/>
      <c r="F131" s="32"/>
      <c r="G131" s="8"/>
      <c r="H131" s="30"/>
      <c r="I131" s="9"/>
    </row>
    <row r="132" spans="1:9" ht="17.149999999999999" customHeight="1">
      <c r="A132" s="33">
        <v>65</v>
      </c>
      <c r="B132" s="7" t="s">
        <v>189</v>
      </c>
      <c r="C132" s="9" t="s">
        <v>191</v>
      </c>
      <c r="D132" s="30">
        <v>22793</v>
      </c>
      <c r="F132" s="32">
        <f t="shared" ref="F132" si="63">RANK(D132,$D$4:$D$203)</f>
        <v>70</v>
      </c>
      <c r="G132" s="7"/>
      <c r="H132" s="30"/>
      <c r="I132" s="9"/>
    </row>
    <row r="133" spans="1:9" ht="17.149999999999999" customHeight="1">
      <c r="A133" s="33"/>
      <c r="B133" s="8" t="s">
        <v>190</v>
      </c>
      <c r="C133" s="9" t="s">
        <v>56</v>
      </c>
      <c r="D133" s="30"/>
      <c r="F133" s="32"/>
      <c r="G133" s="8"/>
      <c r="H133" s="30"/>
      <c r="I133" s="9"/>
    </row>
    <row r="134" spans="1:9" ht="17.149999999999999" customHeight="1">
      <c r="A134" s="33">
        <v>66</v>
      </c>
      <c r="B134" s="7" t="s">
        <v>192</v>
      </c>
      <c r="C134" s="9" t="s">
        <v>142</v>
      </c>
      <c r="D134" s="30">
        <v>21403</v>
      </c>
      <c r="F134" s="32">
        <f t="shared" ref="F134" si="64">RANK(D134,$D$4:$D$203)</f>
        <v>80</v>
      </c>
      <c r="G134" s="7"/>
      <c r="H134" s="30"/>
      <c r="I134" s="9"/>
    </row>
    <row r="135" spans="1:9" ht="17.149999999999999" customHeight="1">
      <c r="A135" s="33"/>
      <c r="B135" s="8" t="s">
        <v>141</v>
      </c>
      <c r="C135" s="9" t="s">
        <v>56</v>
      </c>
      <c r="D135" s="30"/>
      <c r="F135" s="32"/>
      <c r="G135" s="8"/>
      <c r="H135" s="30"/>
      <c r="I135" s="9"/>
    </row>
    <row r="136" spans="1:9" ht="17.149999999999999" customHeight="1">
      <c r="A136" s="33">
        <v>67</v>
      </c>
      <c r="B136" s="7" t="s">
        <v>193</v>
      </c>
      <c r="C136" s="9" t="s">
        <v>56</v>
      </c>
      <c r="D136" s="30">
        <v>21682</v>
      </c>
      <c r="F136" s="32">
        <f t="shared" ref="F136" si="65">RANK(D136,$D$4:$D$203)</f>
        <v>77</v>
      </c>
      <c r="G136" s="7"/>
      <c r="H136" s="30"/>
      <c r="I136" s="9"/>
    </row>
    <row r="137" spans="1:9" ht="17.149999999999999" customHeight="1">
      <c r="A137" s="33"/>
      <c r="B137" s="8" t="s">
        <v>194</v>
      </c>
      <c r="C137" s="9" t="s">
        <v>56</v>
      </c>
      <c r="D137" s="30"/>
      <c r="F137" s="32"/>
      <c r="G137" s="8"/>
      <c r="H137" s="30"/>
      <c r="I137" s="9"/>
    </row>
    <row r="138" spans="1:9" ht="17.149999999999999" customHeight="1">
      <c r="A138" s="33">
        <v>68</v>
      </c>
      <c r="B138" s="7" t="s">
        <v>195</v>
      </c>
      <c r="C138" s="9" t="s">
        <v>64</v>
      </c>
      <c r="D138" s="30">
        <v>36124</v>
      </c>
      <c r="F138" s="32">
        <f t="shared" ref="F138" si="66">RANK(D138,$D$4:$D$203)</f>
        <v>38</v>
      </c>
      <c r="G138" s="7"/>
      <c r="H138" s="30"/>
      <c r="I138" s="9"/>
    </row>
    <row r="139" spans="1:9" ht="17.149999999999999" customHeight="1">
      <c r="A139" s="33"/>
      <c r="B139" s="8" t="s">
        <v>63</v>
      </c>
      <c r="C139" s="9" t="s">
        <v>60</v>
      </c>
      <c r="D139" s="30"/>
      <c r="F139" s="32"/>
      <c r="G139" s="8"/>
      <c r="H139" s="30"/>
      <c r="I139" s="9"/>
    </row>
    <row r="140" spans="1:9" ht="17.149999999999999" customHeight="1">
      <c r="A140" s="33">
        <v>69</v>
      </c>
      <c r="B140" s="7" t="s">
        <v>196</v>
      </c>
      <c r="C140" s="9" t="s">
        <v>198</v>
      </c>
      <c r="D140" s="30">
        <v>22995</v>
      </c>
      <c r="F140" s="32">
        <f t="shared" ref="F140" si="67">RANK(D140,$D$4:$D$203)</f>
        <v>69</v>
      </c>
      <c r="G140" s="7"/>
      <c r="H140" s="30"/>
      <c r="I140" s="9"/>
    </row>
    <row r="141" spans="1:9" ht="17.149999999999999" customHeight="1">
      <c r="A141" s="33"/>
      <c r="B141" s="8" t="s">
        <v>197</v>
      </c>
      <c r="C141" s="9" t="s">
        <v>56</v>
      </c>
      <c r="D141" s="30"/>
      <c r="F141" s="32"/>
      <c r="G141" s="8"/>
      <c r="H141" s="30"/>
      <c r="I141" s="9"/>
    </row>
    <row r="142" spans="1:9" ht="17.149999999999999" customHeight="1">
      <c r="A142" s="33">
        <v>70</v>
      </c>
      <c r="B142" s="7" t="s">
        <v>199</v>
      </c>
      <c r="C142" s="9" t="s">
        <v>201</v>
      </c>
      <c r="D142" s="30">
        <v>22664</v>
      </c>
      <c r="F142" s="32">
        <f t="shared" ref="F142" si="68">RANK(D142,$D$4:$D$203)</f>
        <v>73</v>
      </c>
      <c r="G142" s="7"/>
      <c r="H142" s="30"/>
      <c r="I142" s="9"/>
    </row>
    <row r="143" spans="1:9" ht="17.149999999999999" customHeight="1">
      <c r="A143" s="33"/>
      <c r="B143" s="8" t="s">
        <v>200</v>
      </c>
      <c r="C143" s="9" t="s">
        <v>60</v>
      </c>
      <c r="D143" s="30"/>
      <c r="F143" s="32"/>
      <c r="G143" s="8"/>
      <c r="H143" s="30"/>
      <c r="I143" s="9"/>
    </row>
    <row r="144" spans="1:9" ht="17.149999999999999" customHeight="1">
      <c r="A144" s="33">
        <v>71</v>
      </c>
      <c r="B144" s="7" t="s">
        <v>202</v>
      </c>
      <c r="C144" s="9" t="s">
        <v>204</v>
      </c>
      <c r="D144" s="30">
        <v>24844</v>
      </c>
      <c r="F144" s="32">
        <f t="shared" ref="F144" si="69">RANK(D144,$D$4:$D$203)</f>
        <v>65</v>
      </c>
      <c r="G144" s="7"/>
      <c r="H144" s="30"/>
      <c r="I144" s="9"/>
    </row>
    <row r="145" spans="1:9" ht="17.149999999999999" customHeight="1">
      <c r="A145" s="33"/>
      <c r="B145" s="8" t="s">
        <v>203</v>
      </c>
      <c r="C145" s="9" t="s">
        <v>60</v>
      </c>
      <c r="D145" s="30"/>
      <c r="F145" s="32"/>
      <c r="G145" s="8"/>
      <c r="H145" s="30"/>
      <c r="I145" s="9"/>
    </row>
    <row r="146" spans="1:9" ht="17.149999999999999" customHeight="1">
      <c r="A146" s="33">
        <v>72</v>
      </c>
      <c r="B146" s="7" t="s">
        <v>205</v>
      </c>
      <c r="C146" s="9" t="s">
        <v>207</v>
      </c>
      <c r="D146" s="30">
        <v>22737</v>
      </c>
      <c r="F146" s="32">
        <f t="shared" ref="F146" si="70">RANK(D146,$D$4:$D$203)</f>
        <v>71</v>
      </c>
      <c r="G146" s="7"/>
      <c r="H146" s="30"/>
      <c r="I146" s="9"/>
    </row>
    <row r="147" spans="1:9" ht="17.149999999999999" customHeight="1">
      <c r="A147" s="33"/>
      <c r="B147" s="8" t="s">
        <v>206</v>
      </c>
      <c r="C147" s="9" t="s">
        <v>103</v>
      </c>
      <c r="D147" s="30"/>
      <c r="F147" s="32"/>
      <c r="G147" s="8"/>
      <c r="H147" s="30"/>
      <c r="I147" s="9"/>
    </row>
    <row r="148" spans="1:9" ht="17.149999999999999" customHeight="1">
      <c r="A148" s="33">
        <v>73</v>
      </c>
      <c r="B148" s="7" t="s">
        <v>208</v>
      </c>
      <c r="C148" s="9" t="s">
        <v>123</v>
      </c>
      <c r="F148" s="32" t="e">
        <f t="shared" ref="F148" si="71">RANK(D148,$D$4:$D$203)</f>
        <v>#N/A</v>
      </c>
      <c r="G148" s="7"/>
      <c r="H148" s="30"/>
      <c r="I148" s="9"/>
    </row>
    <row r="149" spans="1:9" ht="17.149999999999999" customHeight="1">
      <c r="A149" s="33"/>
      <c r="B149" s="8" t="s">
        <v>209</v>
      </c>
      <c r="C149" s="9" t="s">
        <v>56</v>
      </c>
      <c r="F149" s="32"/>
      <c r="G149" s="8"/>
      <c r="H149" s="30"/>
      <c r="I149" s="9"/>
    </row>
    <row r="150" spans="1:9" ht="17.149999999999999" customHeight="1">
      <c r="A150" s="33">
        <v>74</v>
      </c>
      <c r="B150" s="7" t="s">
        <v>210</v>
      </c>
      <c r="C150" s="9" t="s">
        <v>212</v>
      </c>
      <c r="D150" s="30">
        <v>19808</v>
      </c>
      <c r="F150" s="32">
        <f t="shared" ref="F150" si="72">RANK(D150,$D$4:$D$203)</f>
        <v>86</v>
      </c>
      <c r="G150" s="7"/>
      <c r="H150" s="30"/>
      <c r="I150" s="9"/>
    </row>
    <row r="151" spans="1:9" ht="17.149999999999999" customHeight="1">
      <c r="A151" s="33"/>
      <c r="B151" s="8" t="s">
        <v>211</v>
      </c>
      <c r="C151" s="9" t="s">
        <v>60</v>
      </c>
      <c r="D151" s="30"/>
      <c r="F151" s="32"/>
      <c r="G151" s="8"/>
      <c r="H151" s="30"/>
      <c r="I151" s="9"/>
    </row>
    <row r="152" spans="1:9" ht="17.149999999999999" customHeight="1">
      <c r="A152" s="33">
        <v>75</v>
      </c>
      <c r="B152" s="7" t="s">
        <v>213</v>
      </c>
      <c r="C152" s="9" t="s">
        <v>47</v>
      </c>
      <c r="D152" s="30">
        <v>21161</v>
      </c>
      <c r="F152" s="32">
        <f t="shared" ref="F152" si="73">RANK(D152,$D$4:$D$203)</f>
        <v>82</v>
      </c>
      <c r="G152" s="7"/>
      <c r="H152" s="30"/>
      <c r="I152" s="9"/>
    </row>
    <row r="153" spans="1:9" ht="17.149999999999999" customHeight="1">
      <c r="A153" s="33"/>
      <c r="B153" s="8" t="s">
        <v>127</v>
      </c>
      <c r="C153" s="9" t="s">
        <v>48</v>
      </c>
      <c r="D153" s="30"/>
      <c r="F153" s="32"/>
      <c r="G153" s="8"/>
      <c r="H153" s="30"/>
      <c r="I153" s="9"/>
    </row>
    <row r="154" spans="1:9" ht="17.149999999999999" customHeight="1">
      <c r="A154" s="33">
        <v>76</v>
      </c>
      <c r="B154" s="7" t="s">
        <v>214</v>
      </c>
      <c r="C154" s="9" t="s">
        <v>77</v>
      </c>
      <c r="D154" s="30">
        <v>21516</v>
      </c>
      <c r="F154" s="32">
        <f t="shared" ref="F154" si="74">RANK(D154,$D$4:$D$203)</f>
        <v>79</v>
      </c>
      <c r="G154" s="7"/>
      <c r="H154" s="30"/>
      <c r="I154" s="9"/>
    </row>
    <row r="155" spans="1:9" ht="17.149999999999999" customHeight="1">
      <c r="A155" s="33"/>
      <c r="B155" s="8" t="s">
        <v>76</v>
      </c>
      <c r="C155" s="9" t="s">
        <v>56</v>
      </c>
      <c r="D155" s="30"/>
      <c r="F155" s="32"/>
      <c r="G155" s="8"/>
      <c r="H155" s="30"/>
      <c r="I155" s="9"/>
    </row>
    <row r="156" spans="1:9" ht="17.149999999999999" customHeight="1">
      <c r="A156" s="33">
        <v>77</v>
      </c>
      <c r="B156" s="7" t="s">
        <v>215</v>
      </c>
      <c r="C156" s="9" t="s">
        <v>56</v>
      </c>
      <c r="D156" s="30">
        <v>21367</v>
      </c>
      <c r="F156" s="32">
        <f t="shared" ref="F156" si="75">RANK(D156,$D$4:$D$203)</f>
        <v>81</v>
      </c>
      <c r="G156" s="7"/>
      <c r="H156" s="30"/>
      <c r="I156" s="9"/>
    </row>
    <row r="157" spans="1:9" ht="17.149999999999999" customHeight="1">
      <c r="A157" s="33"/>
      <c r="B157" s="8" t="s">
        <v>216</v>
      </c>
      <c r="C157" s="9" t="s">
        <v>56</v>
      </c>
      <c r="D157" s="30"/>
      <c r="F157" s="32"/>
      <c r="G157" s="8"/>
      <c r="H157" s="30"/>
      <c r="I157" s="9"/>
    </row>
    <row r="158" spans="1:9" ht="17.149999999999999" customHeight="1">
      <c r="A158" s="33">
        <v>78</v>
      </c>
      <c r="B158" s="7" t="s">
        <v>217</v>
      </c>
      <c r="C158" s="9" t="s">
        <v>84</v>
      </c>
      <c r="D158" s="30">
        <v>42489</v>
      </c>
      <c r="F158" s="32">
        <f t="shared" ref="F158" si="76">RANK(D158,$D$4:$D$203)</f>
        <v>25</v>
      </c>
      <c r="G158" s="7"/>
      <c r="H158" s="30"/>
      <c r="I158" s="9"/>
    </row>
    <row r="159" spans="1:9" ht="17.149999999999999" customHeight="1">
      <c r="A159" s="33"/>
      <c r="B159" s="8" t="s">
        <v>83</v>
      </c>
      <c r="C159" s="9" t="s">
        <v>60</v>
      </c>
      <c r="D159" s="30"/>
      <c r="F159" s="32"/>
      <c r="G159" s="8"/>
      <c r="H159" s="30"/>
      <c r="I159" s="9"/>
    </row>
    <row r="160" spans="1:9" ht="17.149999999999999" customHeight="1">
      <c r="A160" s="33">
        <v>79</v>
      </c>
      <c r="B160" s="7" t="s">
        <v>218</v>
      </c>
      <c r="C160" s="9" t="s">
        <v>220</v>
      </c>
      <c r="D160" s="30">
        <v>22505</v>
      </c>
      <c r="F160" s="32">
        <f t="shared" ref="F160" si="77">RANK(D160,$D$4:$D$203)</f>
        <v>74</v>
      </c>
      <c r="G160" s="7"/>
      <c r="H160" s="30"/>
      <c r="I160" s="9"/>
    </row>
    <row r="161" spans="1:9" ht="17.149999999999999" customHeight="1">
      <c r="A161" s="33"/>
      <c r="B161" s="8" t="s">
        <v>219</v>
      </c>
      <c r="C161" s="9" t="s">
        <v>56</v>
      </c>
      <c r="D161" s="30"/>
      <c r="F161" s="32"/>
      <c r="G161" s="8"/>
      <c r="H161" s="30"/>
      <c r="I161" s="9"/>
    </row>
    <row r="162" spans="1:9" ht="17.149999999999999" customHeight="1">
      <c r="A162" s="33">
        <v>80</v>
      </c>
      <c r="B162" s="7" t="s">
        <v>221</v>
      </c>
      <c r="C162" s="9" t="s">
        <v>223</v>
      </c>
      <c r="D162" s="30">
        <v>22490</v>
      </c>
      <c r="F162" s="32">
        <f t="shared" ref="F162" si="78">RANK(D162,$D$4:$D$203)</f>
        <v>75</v>
      </c>
      <c r="G162" s="7"/>
      <c r="H162" s="30"/>
      <c r="I162" s="9"/>
    </row>
    <row r="163" spans="1:9" ht="17.149999999999999" customHeight="1">
      <c r="A163" s="33"/>
      <c r="B163" s="8" t="s">
        <v>222</v>
      </c>
      <c r="C163" s="9" t="s">
        <v>56</v>
      </c>
      <c r="D163" s="30"/>
      <c r="F163" s="32"/>
      <c r="G163" s="8"/>
      <c r="H163" s="30"/>
      <c r="I163" s="9"/>
    </row>
    <row r="164" spans="1:9" ht="17.149999999999999" customHeight="1">
      <c r="A164" s="33">
        <v>81</v>
      </c>
      <c r="B164" s="7" t="s">
        <v>224</v>
      </c>
      <c r="C164" s="9" t="s">
        <v>142</v>
      </c>
      <c r="F164" s="32" t="e">
        <f t="shared" ref="F164" si="79">RANK(D164,$D$4:$D$203)</f>
        <v>#N/A</v>
      </c>
      <c r="G164" s="7"/>
      <c r="H164" s="30"/>
      <c r="I164" s="9"/>
    </row>
    <row r="165" spans="1:9" ht="17.149999999999999" customHeight="1">
      <c r="A165" s="33"/>
      <c r="B165" s="8" t="s">
        <v>141</v>
      </c>
      <c r="C165" s="9" t="s">
        <v>56</v>
      </c>
      <c r="F165" s="32"/>
      <c r="G165" s="8"/>
      <c r="H165" s="30"/>
      <c r="I165" s="9"/>
    </row>
    <row r="166" spans="1:9" ht="17.149999999999999" customHeight="1">
      <c r="A166" s="33">
        <v>82</v>
      </c>
      <c r="B166" s="7" t="s">
        <v>225</v>
      </c>
      <c r="C166" s="9" t="s">
        <v>177</v>
      </c>
      <c r="D166" s="30">
        <v>20438</v>
      </c>
      <c r="F166" s="32">
        <f t="shared" ref="F166" si="80">RANK(D166,$D$4:$D$203)</f>
        <v>85</v>
      </c>
      <c r="G166" s="7"/>
      <c r="H166" s="30"/>
      <c r="I166" s="9"/>
    </row>
    <row r="167" spans="1:9" ht="17.149999999999999" customHeight="1">
      <c r="A167" s="33"/>
      <c r="B167" s="8" t="s">
        <v>226</v>
      </c>
      <c r="C167" s="9" t="s">
        <v>178</v>
      </c>
      <c r="D167" s="30"/>
      <c r="F167" s="32"/>
      <c r="G167" s="8"/>
      <c r="H167" s="30"/>
      <c r="I167" s="9"/>
    </row>
    <row r="168" spans="1:9" ht="17.149999999999999" customHeight="1">
      <c r="A168" s="33">
        <v>83</v>
      </c>
      <c r="B168" s="7" t="s">
        <v>227</v>
      </c>
      <c r="C168" s="9" t="s">
        <v>132</v>
      </c>
      <c r="D168" s="30">
        <v>21665</v>
      </c>
      <c r="F168" s="32">
        <f t="shared" ref="F168" si="81">RANK(D168,$D$4:$D$203)</f>
        <v>78</v>
      </c>
      <c r="G168" s="7"/>
      <c r="H168" s="30"/>
      <c r="I168" s="9"/>
    </row>
    <row r="169" spans="1:9" ht="17.149999999999999" customHeight="1">
      <c r="A169" s="33"/>
      <c r="B169" s="8" t="s">
        <v>228</v>
      </c>
      <c r="C169" s="9" t="s">
        <v>60</v>
      </c>
      <c r="D169" s="30"/>
      <c r="F169" s="32"/>
      <c r="G169" s="8"/>
      <c r="H169" s="30"/>
      <c r="I169" s="9"/>
    </row>
    <row r="170" spans="1:9" ht="17.149999999999999" customHeight="1">
      <c r="A170" s="33">
        <v>84</v>
      </c>
      <c r="B170" s="7" t="s">
        <v>229</v>
      </c>
      <c r="C170" s="9" t="s">
        <v>77</v>
      </c>
      <c r="D170" s="30">
        <v>21694</v>
      </c>
      <c r="F170" s="32">
        <f t="shared" ref="F170" si="82">RANK(D170,$D$4:$D$203)</f>
        <v>76</v>
      </c>
      <c r="G170" s="7"/>
      <c r="H170" s="30"/>
      <c r="I170" s="9"/>
    </row>
    <row r="171" spans="1:9" ht="17.149999999999999" customHeight="1">
      <c r="A171" s="33"/>
      <c r="B171" s="8" t="s">
        <v>76</v>
      </c>
      <c r="C171" s="9" t="s">
        <v>56</v>
      </c>
      <c r="D171" s="30"/>
      <c r="F171" s="32"/>
      <c r="G171" s="8"/>
      <c r="H171" s="30"/>
      <c r="I171" s="9"/>
    </row>
    <row r="172" spans="1:9" ht="17.149999999999999" customHeight="1">
      <c r="A172" s="33">
        <v>85</v>
      </c>
      <c r="B172" s="7" t="s">
        <v>230</v>
      </c>
      <c r="C172" s="9" t="s">
        <v>232</v>
      </c>
      <c r="D172" s="30">
        <v>20945</v>
      </c>
      <c r="F172" s="32">
        <f t="shared" ref="F172" si="83">RANK(D172,$D$4:$D$203)</f>
        <v>83</v>
      </c>
      <c r="G172" s="7"/>
      <c r="H172" s="30"/>
      <c r="I172" s="9"/>
    </row>
    <row r="173" spans="1:9" ht="17.149999999999999" customHeight="1">
      <c r="A173" s="33"/>
      <c r="B173" s="8" t="s">
        <v>231</v>
      </c>
      <c r="C173" s="9" t="s">
        <v>103</v>
      </c>
      <c r="D173" s="30"/>
      <c r="F173" s="32"/>
      <c r="G173" s="8"/>
      <c r="H173" s="30"/>
      <c r="I173" s="9"/>
    </row>
    <row r="174" spans="1:9" ht="17.149999999999999" customHeight="1">
      <c r="A174" s="33">
        <v>86</v>
      </c>
      <c r="B174" s="7" t="s">
        <v>233</v>
      </c>
      <c r="C174" s="9" t="s">
        <v>235</v>
      </c>
      <c r="D174" s="30">
        <v>19512</v>
      </c>
      <c r="F174" s="32">
        <f t="shared" ref="F174" si="84">RANK(D174,$D$4:$D$203)</f>
        <v>87</v>
      </c>
      <c r="G174" s="7"/>
      <c r="H174" s="30"/>
      <c r="I174" s="9"/>
    </row>
    <row r="175" spans="1:9" ht="17.149999999999999" customHeight="1">
      <c r="A175" s="33"/>
      <c r="B175" s="8" t="s">
        <v>234</v>
      </c>
      <c r="C175" s="9" t="s">
        <v>235</v>
      </c>
      <c r="D175" s="30"/>
      <c r="F175" s="32"/>
      <c r="G175" s="8"/>
      <c r="H175" s="30"/>
      <c r="I175" s="9"/>
    </row>
    <row r="176" spans="1:9" ht="17.149999999999999" customHeight="1">
      <c r="A176" s="33">
        <v>87</v>
      </c>
      <c r="B176" s="7" t="s">
        <v>236</v>
      </c>
      <c r="C176" s="9" t="s">
        <v>238</v>
      </c>
      <c r="F176" s="32" t="e">
        <f t="shared" ref="F176" si="85">RANK(D176,$D$4:$D$203)</f>
        <v>#N/A</v>
      </c>
      <c r="G176" s="7"/>
      <c r="H176" s="30"/>
      <c r="I176" s="9"/>
    </row>
    <row r="177" spans="1:9" ht="17.149999999999999" customHeight="1">
      <c r="A177" s="33"/>
      <c r="B177" s="8" t="s">
        <v>237</v>
      </c>
      <c r="C177" s="9" t="s">
        <v>239</v>
      </c>
      <c r="F177" s="32"/>
      <c r="G177" s="8"/>
      <c r="H177" s="30"/>
      <c r="I177" s="9"/>
    </row>
    <row r="178" spans="1:9" ht="17.149999999999999" customHeight="1">
      <c r="A178" s="33">
        <v>88</v>
      </c>
      <c r="B178" s="7" t="s">
        <v>240</v>
      </c>
      <c r="C178" s="9" t="s">
        <v>123</v>
      </c>
      <c r="D178" s="30">
        <v>20492</v>
      </c>
      <c r="F178" s="32">
        <f t="shared" ref="F178" si="86">RANK(D178,$D$4:$D$203)</f>
        <v>84</v>
      </c>
      <c r="G178" s="7"/>
      <c r="H178" s="30"/>
      <c r="I178" s="9"/>
    </row>
    <row r="179" spans="1:9" ht="17.149999999999999" customHeight="1">
      <c r="A179" s="33"/>
      <c r="B179" s="8" t="s">
        <v>122</v>
      </c>
      <c r="C179" s="9" t="s">
        <v>56</v>
      </c>
      <c r="D179" s="30"/>
      <c r="F179" s="32"/>
      <c r="G179" s="8"/>
      <c r="H179" s="30"/>
      <c r="I179" s="9"/>
    </row>
    <row r="180" spans="1:9" ht="17.149999999999999" customHeight="1">
      <c r="A180" s="33">
        <v>89</v>
      </c>
      <c r="B180" s="7" t="s">
        <v>241</v>
      </c>
      <c r="C180" s="9" t="s">
        <v>191</v>
      </c>
      <c r="F180" s="32" t="e">
        <f t="shared" ref="F180" si="87">RANK(D180,$D$4:$D$203)</f>
        <v>#N/A</v>
      </c>
      <c r="G180" s="7"/>
      <c r="H180" s="30"/>
      <c r="I180" s="9"/>
    </row>
    <row r="181" spans="1:9" ht="17.149999999999999" customHeight="1">
      <c r="A181" s="33"/>
      <c r="B181" s="8" t="s">
        <v>242</v>
      </c>
      <c r="C181" s="9" t="s">
        <v>56</v>
      </c>
      <c r="F181" s="32"/>
      <c r="G181" s="8"/>
      <c r="H181" s="30"/>
      <c r="I181" s="9"/>
    </row>
    <row r="182" spans="1:9" ht="17.149999999999999" customHeight="1">
      <c r="A182" s="33">
        <v>90</v>
      </c>
      <c r="B182" s="7" t="s">
        <v>243</v>
      </c>
      <c r="C182" s="9" t="s">
        <v>245</v>
      </c>
      <c r="D182" s="30">
        <v>19228</v>
      </c>
      <c r="F182" s="32">
        <f t="shared" ref="F182" si="88">RANK(D182,$D$4:$D$203)</f>
        <v>89</v>
      </c>
      <c r="G182" s="7"/>
      <c r="H182" s="30"/>
      <c r="I182" s="9"/>
    </row>
    <row r="183" spans="1:9" ht="17.149999999999999" customHeight="1">
      <c r="A183" s="33"/>
      <c r="B183" s="8" t="s">
        <v>244</v>
      </c>
      <c r="C183" s="9" t="s">
        <v>60</v>
      </c>
      <c r="D183" s="30"/>
      <c r="F183" s="32"/>
      <c r="G183" s="8"/>
      <c r="H183" s="30"/>
      <c r="I183" s="9"/>
    </row>
    <row r="184" spans="1:9" ht="17.149999999999999" customHeight="1">
      <c r="A184" s="33">
        <v>91</v>
      </c>
      <c r="B184" s="7" t="s">
        <v>246</v>
      </c>
      <c r="C184" s="9" t="s">
        <v>248</v>
      </c>
      <c r="F184" s="32" t="e">
        <f t="shared" ref="F184" si="89">RANK(D184,$D$4:$D$203)</f>
        <v>#N/A</v>
      </c>
      <c r="G184" s="7"/>
      <c r="H184" s="30"/>
      <c r="I184" s="9"/>
    </row>
    <row r="185" spans="1:9" ht="17.149999999999999" customHeight="1">
      <c r="A185" s="33"/>
      <c r="B185" s="8" t="s">
        <v>247</v>
      </c>
      <c r="C185" s="9" t="s">
        <v>249</v>
      </c>
      <c r="F185" s="32"/>
      <c r="G185" s="8"/>
      <c r="H185" s="30"/>
      <c r="I185" s="9"/>
    </row>
    <row r="186" spans="1:9" ht="17.149999999999999" customHeight="1">
      <c r="A186" s="33">
        <v>92</v>
      </c>
      <c r="B186" s="7" t="s">
        <v>250</v>
      </c>
      <c r="C186" s="9" t="s">
        <v>178</v>
      </c>
      <c r="D186" s="30">
        <v>22715</v>
      </c>
      <c r="F186" s="32">
        <f t="shared" ref="F186" si="90">RANK(D186,$D$4:$D$203)</f>
        <v>72</v>
      </c>
      <c r="G186" s="7"/>
      <c r="H186" s="30"/>
      <c r="I186" s="9"/>
    </row>
    <row r="187" spans="1:9" ht="17.149999999999999" customHeight="1">
      <c r="A187" s="33"/>
      <c r="B187" s="8" t="s">
        <v>251</v>
      </c>
      <c r="C187" s="9" t="s">
        <v>178</v>
      </c>
      <c r="D187" s="30"/>
      <c r="F187" s="32"/>
      <c r="G187" s="8"/>
      <c r="H187" s="30"/>
      <c r="I187" s="9"/>
    </row>
    <row r="188" spans="1:9" ht="17.149999999999999" customHeight="1">
      <c r="A188" s="33">
        <v>93</v>
      </c>
      <c r="B188" s="7" t="s">
        <v>252</v>
      </c>
      <c r="C188" s="9" t="s">
        <v>68</v>
      </c>
      <c r="D188" s="30">
        <v>33968</v>
      </c>
      <c r="F188" s="32">
        <f t="shared" ref="F188" si="91">RANK(D188,$D$4:$D$203)</f>
        <v>40</v>
      </c>
      <c r="G188" s="7"/>
      <c r="H188" s="30"/>
      <c r="I188" s="9"/>
    </row>
    <row r="189" spans="1:9" ht="17.149999999999999" customHeight="1">
      <c r="A189" s="33"/>
      <c r="B189" s="8" t="s">
        <v>67</v>
      </c>
      <c r="C189" s="9" t="s">
        <v>60</v>
      </c>
      <c r="D189" s="30"/>
      <c r="F189" s="32"/>
      <c r="G189" s="8"/>
      <c r="H189" s="30"/>
      <c r="I189" s="9"/>
    </row>
    <row r="190" spans="1:9" ht="17.149999999999999" customHeight="1">
      <c r="A190" s="33">
        <v>94</v>
      </c>
      <c r="B190" s="7" t="s">
        <v>253</v>
      </c>
      <c r="C190" s="9" t="s">
        <v>255</v>
      </c>
      <c r="D190" s="30">
        <v>19474</v>
      </c>
      <c r="F190" s="32">
        <f t="shared" ref="F190" si="92">RANK(D190,$D$4:$D$203)</f>
        <v>88</v>
      </c>
      <c r="G190" s="7"/>
      <c r="H190" s="30"/>
      <c r="I190" s="9"/>
    </row>
    <row r="191" spans="1:9" ht="17.149999999999999" customHeight="1">
      <c r="A191" s="33"/>
      <c r="B191" s="8" t="s">
        <v>254</v>
      </c>
      <c r="C191" s="9" t="s">
        <v>60</v>
      </c>
      <c r="D191" s="30"/>
      <c r="F191" s="32"/>
      <c r="G191" s="8"/>
      <c r="H191" s="30"/>
      <c r="I191" s="9"/>
    </row>
    <row r="192" spans="1:9" ht="17.149999999999999" customHeight="1">
      <c r="A192" s="33">
        <v>95</v>
      </c>
      <c r="B192" s="7" t="s">
        <v>256</v>
      </c>
      <c r="C192" s="9" t="s">
        <v>258</v>
      </c>
      <c r="F192" s="32" t="e">
        <f t="shared" ref="F192" si="93">RANK(D192,$D$4:$D$203)</f>
        <v>#N/A</v>
      </c>
      <c r="G192" s="7"/>
      <c r="H192" s="30"/>
      <c r="I192" s="9"/>
    </row>
    <row r="193" spans="1:9" ht="17.149999999999999" customHeight="1">
      <c r="A193" s="33"/>
      <c r="B193" s="8" t="s">
        <v>257</v>
      </c>
      <c r="C193" s="9" t="s">
        <v>60</v>
      </c>
      <c r="F193" s="32"/>
      <c r="G193" s="8"/>
      <c r="H193" s="30"/>
      <c r="I193" s="9"/>
    </row>
    <row r="194" spans="1:9" ht="17.149999999999999" customHeight="1">
      <c r="A194" s="33">
        <v>96</v>
      </c>
      <c r="B194" s="7" t="s">
        <v>259</v>
      </c>
      <c r="C194" s="9" t="s">
        <v>261</v>
      </c>
      <c r="F194" s="32" t="e">
        <f t="shared" ref="F194" si="94">RANK(D194,$D$4:$D$203)</f>
        <v>#N/A</v>
      </c>
      <c r="G194" s="7"/>
      <c r="H194" s="30"/>
      <c r="I194" s="9"/>
    </row>
    <row r="195" spans="1:9" ht="17.149999999999999" customHeight="1">
      <c r="A195" s="33"/>
      <c r="B195" s="8" t="s">
        <v>260</v>
      </c>
      <c r="C195" s="9" t="s">
        <v>56</v>
      </c>
      <c r="F195" s="32"/>
      <c r="G195" s="8"/>
      <c r="H195" s="30"/>
      <c r="I195" s="9"/>
    </row>
    <row r="196" spans="1:9" ht="17.149999999999999" customHeight="1">
      <c r="A196" s="33">
        <v>97</v>
      </c>
      <c r="B196" s="7" t="s">
        <v>262</v>
      </c>
      <c r="C196" s="9" t="s">
        <v>64</v>
      </c>
      <c r="D196" s="30">
        <v>30063</v>
      </c>
      <c r="F196" s="32">
        <f t="shared" ref="F196" si="95">RANK(D196,$D$4:$D$203)</f>
        <v>52</v>
      </c>
      <c r="G196" s="7"/>
      <c r="H196" s="30"/>
      <c r="I196" s="9"/>
    </row>
    <row r="197" spans="1:9" ht="17.149999999999999" customHeight="1">
      <c r="A197" s="33"/>
      <c r="B197" s="8" t="s">
        <v>63</v>
      </c>
      <c r="C197" s="9" t="s">
        <v>60</v>
      </c>
      <c r="D197" s="30"/>
      <c r="F197" s="32"/>
      <c r="G197" s="8"/>
      <c r="H197" s="30"/>
      <c r="I197" s="9"/>
    </row>
    <row r="198" spans="1:9" ht="17.149999999999999" customHeight="1">
      <c r="A198" s="33">
        <v>98</v>
      </c>
      <c r="B198" s="7" t="s">
        <v>263</v>
      </c>
      <c r="C198" s="9" t="s">
        <v>265</v>
      </c>
      <c r="F198" s="32" t="e">
        <f t="shared" ref="F198" si="96">RANK(D198,$D$4:$D$203)</f>
        <v>#N/A</v>
      </c>
      <c r="G198" s="7"/>
      <c r="H198" s="30"/>
      <c r="I198" s="9"/>
    </row>
    <row r="199" spans="1:9" ht="17.149999999999999" customHeight="1">
      <c r="A199" s="33"/>
      <c r="B199" s="8" t="s">
        <v>264</v>
      </c>
      <c r="C199" s="9" t="s">
        <v>60</v>
      </c>
      <c r="F199" s="32"/>
      <c r="G199" s="8"/>
      <c r="H199" s="30"/>
      <c r="I199" s="9"/>
    </row>
    <row r="200" spans="1:9" ht="17.149999999999999" customHeight="1">
      <c r="A200" s="33">
        <v>99</v>
      </c>
      <c r="B200" s="7" t="s">
        <v>266</v>
      </c>
      <c r="C200" s="9" t="s">
        <v>51</v>
      </c>
      <c r="F200" s="32" t="e">
        <f t="shared" ref="F200" si="97">RANK(D200,$D$4:$D$203)</f>
        <v>#N/A</v>
      </c>
      <c r="G200" s="7"/>
      <c r="H200" s="30"/>
      <c r="I200" s="9"/>
    </row>
    <row r="201" spans="1:9" ht="17.149999999999999" customHeight="1">
      <c r="A201" s="33"/>
      <c r="B201" s="8" t="s">
        <v>267</v>
      </c>
      <c r="C201" s="9" t="s">
        <v>48</v>
      </c>
      <c r="F201" s="32"/>
      <c r="G201" s="8"/>
      <c r="H201" s="30"/>
      <c r="I201" s="9"/>
    </row>
    <row r="202" spans="1:9" ht="17.149999999999999" customHeight="1">
      <c r="A202" s="33">
        <v>100</v>
      </c>
      <c r="B202" s="7" t="s">
        <v>268</v>
      </c>
      <c r="C202" s="9" t="s">
        <v>47</v>
      </c>
      <c r="F202" s="32" t="e">
        <f t="shared" ref="F202" si="98">RANK(D202,$D$4:$D$203)</f>
        <v>#N/A</v>
      </c>
      <c r="G202" s="7"/>
      <c r="H202" s="30"/>
      <c r="I202" s="9"/>
    </row>
    <row r="203" spans="1:9" ht="17.149999999999999" customHeight="1">
      <c r="A203" s="33"/>
      <c r="B203" s="8" t="s">
        <v>127</v>
      </c>
      <c r="C203" s="9" t="s">
        <v>48</v>
      </c>
      <c r="F203" s="32"/>
      <c r="G203" s="8"/>
      <c r="H203" s="30"/>
      <c r="I203" s="9"/>
    </row>
  </sheetData>
  <mergeCells count="376">
    <mergeCell ref="A4:A5"/>
    <mergeCell ref="A6:A7"/>
    <mergeCell ref="A8:A9"/>
    <mergeCell ref="A10:A11"/>
    <mergeCell ref="A12:A13"/>
    <mergeCell ref="A14:A15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76:A77"/>
    <mergeCell ref="A78:A79"/>
    <mergeCell ref="A80:A81"/>
    <mergeCell ref="A82:A83"/>
    <mergeCell ref="A84:A85"/>
    <mergeCell ref="A86:A87"/>
    <mergeCell ref="A64:A65"/>
    <mergeCell ref="A66:A67"/>
    <mergeCell ref="A68:A69"/>
    <mergeCell ref="A70:A71"/>
    <mergeCell ref="A72:A73"/>
    <mergeCell ref="A74:A75"/>
    <mergeCell ref="A100:A101"/>
    <mergeCell ref="A102:A103"/>
    <mergeCell ref="A104:A105"/>
    <mergeCell ref="A106:A107"/>
    <mergeCell ref="A108:A109"/>
    <mergeCell ref="A110:A111"/>
    <mergeCell ref="A88:A89"/>
    <mergeCell ref="A90:A91"/>
    <mergeCell ref="A92:A93"/>
    <mergeCell ref="A94:A95"/>
    <mergeCell ref="A96:A97"/>
    <mergeCell ref="A98:A99"/>
    <mergeCell ref="A124:A125"/>
    <mergeCell ref="A126:A127"/>
    <mergeCell ref="A128:A129"/>
    <mergeCell ref="A130:A131"/>
    <mergeCell ref="A132:A133"/>
    <mergeCell ref="A134:A135"/>
    <mergeCell ref="A112:A113"/>
    <mergeCell ref="A114:A115"/>
    <mergeCell ref="A116:A117"/>
    <mergeCell ref="A118:A119"/>
    <mergeCell ref="A120:A121"/>
    <mergeCell ref="A122:A123"/>
    <mergeCell ref="A170:A171"/>
    <mergeCell ref="A148:A149"/>
    <mergeCell ref="A150:A151"/>
    <mergeCell ref="A152:A153"/>
    <mergeCell ref="A154:A155"/>
    <mergeCell ref="A156:A157"/>
    <mergeCell ref="A158:A159"/>
    <mergeCell ref="A136:A137"/>
    <mergeCell ref="A138:A139"/>
    <mergeCell ref="A140:A141"/>
    <mergeCell ref="A142:A143"/>
    <mergeCell ref="A144:A145"/>
    <mergeCell ref="A146:A147"/>
    <mergeCell ref="F52:F53"/>
    <mergeCell ref="F50:F51"/>
    <mergeCell ref="F56:F57"/>
    <mergeCell ref="A196:A197"/>
    <mergeCell ref="A198:A199"/>
    <mergeCell ref="A200:A201"/>
    <mergeCell ref="A202:A203"/>
    <mergeCell ref="A184:A185"/>
    <mergeCell ref="A186:A187"/>
    <mergeCell ref="A188:A189"/>
    <mergeCell ref="A190:A191"/>
    <mergeCell ref="A192:A193"/>
    <mergeCell ref="A194:A195"/>
    <mergeCell ref="A172:A173"/>
    <mergeCell ref="A174:A175"/>
    <mergeCell ref="A176:A177"/>
    <mergeCell ref="A178:A179"/>
    <mergeCell ref="A180:A181"/>
    <mergeCell ref="A182:A183"/>
    <mergeCell ref="A160:A161"/>
    <mergeCell ref="A162:A163"/>
    <mergeCell ref="A164:A165"/>
    <mergeCell ref="A166:A167"/>
    <mergeCell ref="A168:A169"/>
    <mergeCell ref="F110:F111"/>
    <mergeCell ref="F108:F109"/>
    <mergeCell ref="F70:F71"/>
    <mergeCell ref="F66:F67"/>
    <mergeCell ref="F64:F65"/>
    <mergeCell ref="F62:F63"/>
    <mergeCell ref="F60:F61"/>
    <mergeCell ref="F58:F59"/>
    <mergeCell ref="F54:F55"/>
    <mergeCell ref="F104:F105"/>
    <mergeCell ref="F132:F133"/>
    <mergeCell ref="F130:F131"/>
    <mergeCell ref="F126:F127"/>
    <mergeCell ref="F124:F125"/>
    <mergeCell ref="F122:F123"/>
    <mergeCell ref="F120:F121"/>
    <mergeCell ref="F118:F119"/>
    <mergeCell ref="F114:F115"/>
    <mergeCell ref="F112:F113"/>
    <mergeCell ref="F154:F155"/>
    <mergeCell ref="F150:F151"/>
    <mergeCell ref="F148:F149"/>
    <mergeCell ref="F146:F147"/>
    <mergeCell ref="F144:F145"/>
    <mergeCell ref="F142:F143"/>
    <mergeCell ref="F138:F139"/>
    <mergeCell ref="F136:F137"/>
    <mergeCell ref="F134:F135"/>
    <mergeCell ref="F174:F175"/>
    <mergeCell ref="F172:F173"/>
    <mergeCell ref="F170:F171"/>
    <mergeCell ref="F168:F169"/>
    <mergeCell ref="F166:F167"/>
    <mergeCell ref="F162:F163"/>
    <mergeCell ref="F160:F161"/>
    <mergeCell ref="F158:F159"/>
    <mergeCell ref="F156:F157"/>
    <mergeCell ref="F202:F203"/>
    <mergeCell ref="F198:F199"/>
    <mergeCell ref="F194:F195"/>
    <mergeCell ref="F190:F191"/>
    <mergeCell ref="F186:F187"/>
    <mergeCell ref="F184:F185"/>
    <mergeCell ref="F182:F183"/>
    <mergeCell ref="F180:F181"/>
    <mergeCell ref="F178:F179"/>
    <mergeCell ref="F24:F25"/>
    <mergeCell ref="F22:F23"/>
    <mergeCell ref="F18:F19"/>
    <mergeCell ref="H38:H39"/>
    <mergeCell ref="H40:H41"/>
    <mergeCell ref="H34:H35"/>
    <mergeCell ref="F8:F9"/>
    <mergeCell ref="F6:F7"/>
    <mergeCell ref="F4:F5"/>
    <mergeCell ref="F14:F15"/>
    <mergeCell ref="F46:F47"/>
    <mergeCell ref="F42:F43"/>
    <mergeCell ref="F40:F41"/>
    <mergeCell ref="F38:F39"/>
    <mergeCell ref="F36:F37"/>
    <mergeCell ref="F34:F35"/>
    <mergeCell ref="F30:F31"/>
    <mergeCell ref="F28:F29"/>
    <mergeCell ref="F26:F27"/>
    <mergeCell ref="F92:F93"/>
    <mergeCell ref="H90:H91"/>
    <mergeCell ref="F80:F81"/>
    <mergeCell ref="H80:H81"/>
    <mergeCell ref="F68:F69"/>
    <mergeCell ref="H66:H67"/>
    <mergeCell ref="F106:F107"/>
    <mergeCell ref="F102:F103"/>
    <mergeCell ref="F100:F101"/>
    <mergeCell ref="F98:F99"/>
    <mergeCell ref="F96:F97"/>
    <mergeCell ref="F94:F95"/>
    <mergeCell ref="F90:F91"/>
    <mergeCell ref="F88:F89"/>
    <mergeCell ref="F86:F87"/>
    <mergeCell ref="F84:F85"/>
    <mergeCell ref="F82:F83"/>
    <mergeCell ref="F78:F79"/>
    <mergeCell ref="F76:F77"/>
    <mergeCell ref="F74:F75"/>
    <mergeCell ref="F72:F73"/>
    <mergeCell ref="H72:H73"/>
    <mergeCell ref="H74:H75"/>
    <mergeCell ref="D6:D7"/>
    <mergeCell ref="D18:D19"/>
    <mergeCell ref="D22:D23"/>
    <mergeCell ref="D8:D9"/>
    <mergeCell ref="D14:D15"/>
    <mergeCell ref="D4:D5"/>
    <mergeCell ref="F200:F201"/>
    <mergeCell ref="H198:H199"/>
    <mergeCell ref="F196:F197"/>
    <mergeCell ref="F192:F193"/>
    <mergeCell ref="H192:H193"/>
    <mergeCell ref="F188:F189"/>
    <mergeCell ref="H186:H187"/>
    <mergeCell ref="F176:F177"/>
    <mergeCell ref="H176:H177"/>
    <mergeCell ref="F164:F165"/>
    <mergeCell ref="H162:H163"/>
    <mergeCell ref="F152:F153"/>
    <mergeCell ref="H152:H153"/>
    <mergeCell ref="F140:F141"/>
    <mergeCell ref="H138:H139"/>
    <mergeCell ref="F128:F129"/>
    <mergeCell ref="H128:H129"/>
    <mergeCell ref="F116:F117"/>
    <mergeCell ref="H48:H49"/>
    <mergeCell ref="H50:H51"/>
    <mergeCell ref="H44:H45"/>
    <mergeCell ref="H46:H47"/>
    <mergeCell ref="H36:H37"/>
    <mergeCell ref="D12:D13"/>
    <mergeCell ref="D40:D41"/>
    <mergeCell ref="D10:D11"/>
    <mergeCell ref="D34:D35"/>
    <mergeCell ref="D32:D33"/>
    <mergeCell ref="D20:D21"/>
    <mergeCell ref="D16:D17"/>
    <mergeCell ref="F12:F13"/>
    <mergeCell ref="F10:F11"/>
    <mergeCell ref="D28:D29"/>
    <mergeCell ref="D26:D27"/>
    <mergeCell ref="F44:F45"/>
    <mergeCell ref="H42:H43"/>
    <mergeCell ref="F32:F33"/>
    <mergeCell ref="H32:H33"/>
    <mergeCell ref="F20:F21"/>
    <mergeCell ref="F16:F17"/>
    <mergeCell ref="D24:D25"/>
    <mergeCell ref="F48:F49"/>
    <mergeCell ref="H68:H69"/>
    <mergeCell ref="H70:H71"/>
    <mergeCell ref="H62:H63"/>
    <mergeCell ref="H64:H65"/>
    <mergeCell ref="H58:H59"/>
    <mergeCell ref="H60:H61"/>
    <mergeCell ref="H52:H53"/>
    <mergeCell ref="H54:H55"/>
    <mergeCell ref="H56:H57"/>
    <mergeCell ref="H96:H97"/>
    <mergeCell ref="H98:H99"/>
    <mergeCell ref="H92:H93"/>
    <mergeCell ref="H94:H95"/>
    <mergeCell ref="H86:H87"/>
    <mergeCell ref="H88:H89"/>
    <mergeCell ref="H82:H83"/>
    <mergeCell ref="H84:H85"/>
    <mergeCell ref="H76:H77"/>
    <mergeCell ref="H78:H79"/>
    <mergeCell ref="H120:H121"/>
    <mergeCell ref="H122:H123"/>
    <mergeCell ref="H116:H117"/>
    <mergeCell ref="H118:H119"/>
    <mergeCell ref="H110:H111"/>
    <mergeCell ref="H112:H113"/>
    <mergeCell ref="H106:H107"/>
    <mergeCell ref="H108:H109"/>
    <mergeCell ref="H100:H101"/>
    <mergeCell ref="H102:H103"/>
    <mergeCell ref="H114:H115"/>
    <mergeCell ref="H104:H105"/>
    <mergeCell ref="H172:H173"/>
    <mergeCell ref="H174:H175"/>
    <mergeCell ref="H168:H169"/>
    <mergeCell ref="H170:H171"/>
    <mergeCell ref="H164:H165"/>
    <mergeCell ref="H166:H167"/>
    <mergeCell ref="H158:H159"/>
    <mergeCell ref="D42:D43"/>
    <mergeCell ref="D54:D55"/>
    <mergeCell ref="H160:H161"/>
    <mergeCell ref="H154:H155"/>
    <mergeCell ref="H156:H157"/>
    <mergeCell ref="H148:H149"/>
    <mergeCell ref="H150:H151"/>
    <mergeCell ref="H144:H145"/>
    <mergeCell ref="H146:H147"/>
    <mergeCell ref="H140:H141"/>
    <mergeCell ref="H142:H143"/>
    <mergeCell ref="H134:H135"/>
    <mergeCell ref="H136:H137"/>
    <mergeCell ref="H130:H131"/>
    <mergeCell ref="H132:H133"/>
    <mergeCell ref="H124:H125"/>
    <mergeCell ref="H126:H127"/>
    <mergeCell ref="H200:H201"/>
    <mergeCell ref="H202:H203"/>
    <mergeCell ref="H194:H195"/>
    <mergeCell ref="H196:H197"/>
    <mergeCell ref="H188:H189"/>
    <mergeCell ref="H190:H191"/>
    <mergeCell ref="H182:H183"/>
    <mergeCell ref="H184:H185"/>
    <mergeCell ref="H178:H179"/>
    <mergeCell ref="H180:H181"/>
    <mergeCell ref="D158:D159"/>
    <mergeCell ref="D122:D123"/>
    <mergeCell ref="D124:D125"/>
    <mergeCell ref="D116:D117"/>
    <mergeCell ref="D156:D157"/>
    <mergeCell ref="D152:D153"/>
    <mergeCell ref="D144:D145"/>
    <mergeCell ref="D120:D121"/>
    <mergeCell ref="D30:D31"/>
    <mergeCell ref="D38:D39"/>
    <mergeCell ref="D36:D37"/>
    <mergeCell ref="D58:D59"/>
    <mergeCell ref="D62:D63"/>
    <mergeCell ref="D106:D107"/>
    <mergeCell ref="D68:D69"/>
    <mergeCell ref="D70:D71"/>
    <mergeCell ref="D78:D79"/>
    <mergeCell ref="D80:D81"/>
    <mergeCell ref="D138:D139"/>
    <mergeCell ref="D56:D57"/>
    <mergeCell ref="D52:D53"/>
    <mergeCell ref="D100:D101"/>
    <mergeCell ref="D96:D97"/>
    <mergeCell ref="D76:D77"/>
    <mergeCell ref="D44:D45"/>
    <mergeCell ref="D48:D49"/>
    <mergeCell ref="D46:D47"/>
    <mergeCell ref="D140:D141"/>
    <mergeCell ref="D132:D133"/>
    <mergeCell ref="D136:D137"/>
    <mergeCell ref="D134:D135"/>
    <mergeCell ref="D82:D83"/>
    <mergeCell ref="D94:D95"/>
    <mergeCell ref="D126:D127"/>
    <mergeCell ref="D130:D131"/>
    <mergeCell ref="D118:D119"/>
    <mergeCell ref="D128:D129"/>
    <mergeCell ref="D112:D113"/>
    <mergeCell ref="D50:D51"/>
    <mergeCell ref="D88:D89"/>
    <mergeCell ref="D66:D67"/>
    <mergeCell ref="D114:D115"/>
    <mergeCell ref="D108:D109"/>
    <mergeCell ref="D64:D65"/>
    <mergeCell ref="D60:D61"/>
    <mergeCell ref="D92:D93"/>
    <mergeCell ref="D72:D73"/>
    <mergeCell ref="D74:D75"/>
    <mergeCell ref="D196:D197"/>
    <mergeCell ref="D90:D91"/>
    <mergeCell ref="D102:D103"/>
    <mergeCell ref="D86:D87"/>
    <mergeCell ref="D98:D99"/>
    <mergeCell ref="D104:D105"/>
    <mergeCell ref="D188:D189"/>
    <mergeCell ref="D84:D85"/>
    <mergeCell ref="A1:F1"/>
    <mergeCell ref="D172:D173"/>
    <mergeCell ref="D178:D179"/>
    <mergeCell ref="D166:D167"/>
    <mergeCell ref="D150:D151"/>
    <mergeCell ref="D174:D175"/>
    <mergeCell ref="D190:D191"/>
    <mergeCell ref="D182:D183"/>
    <mergeCell ref="D146:D147"/>
    <mergeCell ref="D186:D187"/>
    <mergeCell ref="D142:D143"/>
    <mergeCell ref="D160:D161"/>
    <mergeCell ref="D162:D163"/>
    <mergeCell ref="D170:D171"/>
    <mergeCell ref="D168:D169"/>
    <mergeCell ref="D154:D155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6" sqref="C6"/>
    </sheetView>
  </sheetViews>
  <sheetFormatPr defaultRowHeight="17"/>
  <cols>
    <col min="1" max="1" width="15.75" customWidth="1"/>
    <col min="2" max="9" width="10.58203125" customWidth="1"/>
  </cols>
  <sheetData>
    <row r="1" spans="1:9">
      <c r="A1" t="s">
        <v>21</v>
      </c>
    </row>
    <row r="2" spans="1:9" ht="17.5" thickBot="1"/>
    <row r="3" spans="1:9">
      <c r="A3" s="4" t="s">
        <v>22</v>
      </c>
      <c r="B3" s="4"/>
    </row>
    <row r="4" spans="1:9">
      <c r="A4" s="1" t="s">
        <v>23</v>
      </c>
      <c r="B4" s="1">
        <v>0.17059580190773843</v>
      </c>
    </row>
    <row r="5" spans="1:9">
      <c r="A5" s="1" t="s">
        <v>24</v>
      </c>
      <c r="B5" s="1">
        <v>2.9102927628544332E-2</v>
      </c>
    </row>
    <row r="6" spans="1:9">
      <c r="A6" s="1" t="s">
        <v>25</v>
      </c>
      <c r="B6" s="1">
        <v>1.9262754597752552E-2</v>
      </c>
    </row>
    <row r="7" spans="1:9">
      <c r="A7" s="1" t="s">
        <v>26</v>
      </c>
      <c r="B7" s="1">
        <v>28.634462065677525</v>
      </c>
    </row>
    <row r="8" spans="1:9" ht="17.5" thickBot="1">
      <c r="A8" s="2" t="s">
        <v>27</v>
      </c>
      <c r="B8" s="2">
        <v>300</v>
      </c>
    </row>
    <row r="10" spans="1:9" ht="17.5" thickBot="1">
      <c r="A10" t="s">
        <v>28</v>
      </c>
    </row>
    <row r="11" spans="1:9">
      <c r="A11" s="3"/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</row>
    <row r="12" spans="1:9">
      <c r="A12" s="1" t="s">
        <v>29</v>
      </c>
      <c r="B12" s="1">
        <v>3</v>
      </c>
      <c r="C12" s="1">
        <v>7275.0043339453696</v>
      </c>
      <c r="D12" s="1">
        <v>2425.0014446484565</v>
      </c>
      <c r="E12" s="1">
        <v>2.9575625893442843</v>
      </c>
      <c r="F12" s="1">
        <v>3.2702162996026705E-2</v>
      </c>
    </row>
    <row r="13" spans="1:9">
      <c r="A13" s="1" t="s">
        <v>30</v>
      </c>
      <c r="B13" s="1">
        <v>296</v>
      </c>
      <c r="C13" s="1">
        <v>242699.99566605463</v>
      </c>
      <c r="D13" s="1">
        <v>819.93241779072514</v>
      </c>
      <c r="E13" s="1"/>
      <c r="F13" s="1"/>
    </row>
    <row r="14" spans="1:9" ht="17.5" thickBot="1">
      <c r="A14" s="2" t="s">
        <v>31</v>
      </c>
      <c r="B14" s="2">
        <v>299</v>
      </c>
      <c r="C14" s="2">
        <v>249975</v>
      </c>
      <c r="D14" s="2"/>
      <c r="E14" s="2"/>
      <c r="F14" s="2"/>
    </row>
    <row r="16" spans="1:9">
      <c r="B16" t="s">
        <v>37</v>
      </c>
      <c r="C16" t="s">
        <v>26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  <c r="I16" t="s">
        <v>43</v>
      </c>
    </row>
    <row r="17" spans="1:9">
      <c r="A17" t="s">
        <v>291</v>
      </c>
      <c r="B17">
        <v>61.170581664625843</v>
      </c>
      <c r="C17">
        <v>5.4717006114337643</v>
      </c>
      <c r="D17">
        <v>11.179446027584676</v>
      </c>
      <c r="E17">
        <v>1.9352021913705425E-24</v>
      </c>
      <c r="F17">
        <v>50.402216163380871</v>
      </c>
      <c r="G17">
        <v>71.938947165870815</v>
      </c>
      <c r="H17">
        <v>50.402216163380871</v>
      </c>
      <c r="I17">
        <v>71.938947165870815</v>
      </c>
    </row>
    <row r="18" spans="1:9">
      <c r="A18" t="s">
        <v>290</v>
      </c>
      <c r="B18">
        <v>-2.9233706216235791</v>
      </c>
      <c r="C18">
        <v>0.98625803011726565</v>
      </c>
      <c r="D18">
        <v>-2.9641032390641135</v>
      </c>
      <c r="E18">
        <v>3.2823695087675492E-3</v>
      </c>
      <c r="F18">
        <v>-4.8643370050269468</v>
      </c>
      <c r="G18">
        <v>-0.98240423822021095</v>
      </c>
      <c r="H18">
        <v>-4.8643370050269468</v>
      </c>
      <c r="I18">
        <v>-0.98240423822021095</v>
      </c>
    </row>
    <row r="19" spans="1:9">
      <c r="A19" t="s">
        <v>289</v>
      </c>
      <c r="B19">
        <v>2.7696059749731776</v>
      </c>
      <c r="C19">
        <v>3.8749854006839648</v>
      </c>
      <c r="D19">
        <v>0.71473971862818397</v>
      </c>
      <c r="E19">
        <v>0.47533319705166799</v>
      </c>
      <c r="F19">
        <v>-4.8564068626735146</v>
      </c>
      <c r="G19">
        <v>10.395618812619871</v>
      </c>
      <c r="H19">
        <v>-4.8564068626735146</v>
      </c>
      <c r="I19">
        <v>10.395618812619871</v>
      </c>
    </row>
    <row r="20" spans="1:9">
      <c r="A20" t="s">
        <v>288</v>
      </c>
      <c r="B20">
        <v>-1.857516003316749</v>
      </c>
      <c r="C20">
        <v>4.8411355996510768</v>
      </c>
      <c r="D20">
        <v>-0.38369427277571588</v>
      </c>
      <c r="E20">
        <v>0.70148050924938221</v>
      </c>
      <c r="F20">
        <v>-11.384922796955539</v>
      </c>
      <c r="G20">
        <v>7.6698907903220404</v>
      </c>
      <c r="H20">
        <v>-11.384922796955539</v>
      </c>
      <c r="I20">
        <v>7.6698907903220404</v>
      </c>
    </row>
    <row r="23" spans="1:9">
      <c r="A23" t="s">
        <v>287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7" sqref="F7"/>
    </sheetView>
  </sheetViews>
  <sheetFormatPr defaultRowHeight="17"/>
  <cols>
    <col min="1" max="1" width="16.58203125" customWidth="1"/>
    <col min="4" max="4" width="18" customWidth="1"/>
  </cols>
  <sheetData>
    <row r="1" spans="1:7">
      <c r="A1" t="s">
        <v>270</v>
      </c>
      <c r="D1" s="5"/>
      <c r="E1" s="5"/>
      <c r="F1" s="5"/>
      <c r="G1" s="5"/>
    </row>
    <row r="2" spans="1:7" ht="17.5" thickBot="1">
      <c r="D2" s="5"/>
      <c r="E2" s="5"/>
      <c r="F2" s="5"/>
      <c r="G2" s="5"/>
    </row>
    <row r="3" spans="1:7">
      <c r="A3" s="3"/>
      <c r="B3" s="3" t="s">
        <v>271</v>
      </c>
      <c r="C3" s="3" t="s">
        <v>272</v>
      </c>
      <c r="D3" s="6"/>
      <c r="E3" s="6"/>
      <c r="F3" s="6"/>
      <c r="G3" s="5"/>
    </row>
    <row r="4" spans="1:7">
      <c r="A4" s="1" t="s">
        <v>8</v>
      </c>
      <c r="B4" s="1">
        <v>70334.86</v>
      </c>
      <c r="C4" s="1">
        <v>26229.435897435898</v>
      </c>
      <c r="D4" s="1"/>
      <c r="E4" s="1"/>
      <c r="F4" s="1"/>
      <c r="G4" s="5"/>
    </row>
    <row r="5" spans="1:7">
      <c r="A5" s="1" t="s">
        <v>273</v>
      </c>
      <c r="B5" s="1">
        <v>3335451273.5514283</v>
      </c>
      <c r="C5" s="1">
        <v>58770071.304993279</v>
      </c>
      <c r="D5" s="1"/>
      <c r="E5" s="1"/>
      <c r="F5" s="1"/>
      <c r="G5" s="5"/>
    </row>
    <row r="6" spans="1:7">
      <c r="A6" s="1" t="s">
        <v>27</v>
      </c>
      <c r="B6" s="1">
        <v>50</v>
      </c>
      <c r="C6" s="1">
        <v>39</v>
      </c>
      <c r="D6" s="1"/>
      <c r="E6" s="1"/>
      <c r="F6" s="1"/>
      <c r="G6" s="5"/>
    </row>
    <row r="7" spans="1:7">
      <c r="A7" s="1" t="s">
        <v>274</v>
      </c>
      <c r="B7" s="1">
        <v>1904257185.2139051</v>
      </c>
      <c r="C7" s="1"/>
      <c r="D7" s="1"/>
      <c r="E7" s="1"/>
      <c r="F7" s="1"/>
      <c r="G7" s="5"/>
    </row>
    <row r="8" spans="1:7">
      <c r="A8" s="1" t="s">
        <v>275</v>
      </c>
      <c r="B8" s="1">
        <v>0</v>
      </c>
      <c r="C8" s="1"/>
      <c r="D8" s="1"/>
      <c r="E8" s="1"/>
      <c r="F8" s="1"/>
      <c r="G8" s="5"/>
    </row>
    <row r="9" spans="1:7">
      <c r="A9" s="1" t="s">
        <v>32</v>
      </c>
      <c r="B9" s="1">
        <v>87</v>
      </c>
      <c r="C9" s="1"/>
      <c r="D9" s="1"/>
      <c r="E9" s="1"/>
      <c r="F9" s="1"/>
      <c r="G9" s="5"/>
    </row>
    <row r="10" spans="1:7">
      <c r="A10" s="1" t="s">
        <v>38</v>
      </c>
      <c r="B10" s="1">
        <v>4.7309842620126812</v>
      </c>
      <c r="C10" s="1"/>
      <c r="D10" s="1"/>
      <c r="E10" s="1"/>
      <c r="F10" s="1"/>
      <c r="G10" s="5"/>
    </row>
    <row r="11" spans="1:7">
      <c r="A11" s="1" t="s">
        <v>276</v>
      </c>
      <c r="B11" s="1">
        <v>4.2860243597189506E-6</v>
      </c>
      <c r="C11" s="1"/>
      <c r="D11" s="1"/>
      <c r="E11" s="1"/>
      <c r="F11" s="1"/>
      <c r="G11" s="5"/>
    </row>
    <row r="12" spans="1:7">
      <c r="A12" s="1" t="s">
        <v>277</v>
      </c>
      <c r="B12" s="1">
        <v>1.662557349412876</v>
      </c>
      <c r="C12" s="1"/>
      <c r="D12" s="1"/>
      <c r="E12" s="1"/>
      <c r="F12" s="1"/>
      <c r="G12" s="5"/>
    </row>
    <row r="13" spans="1:7">
      <c r="A13" s="1" t="s">
        <v>278</v>
      </c>
      <c r="B13" s="1">
        <v>8.5720487194379013E-6</v>
      </c>
      <c r="C13" s="1"/>
      <c r="D13" s="1"/>
      <c r="E13" s="1"/>
      <c r="F13" s="1"/>
      <c r="G13" s="5"/>
    </row>
    <row r="14" spans="1:7" ht="17.5" thickBot="1">
      <c r="A14" s="2" t="s">
        <v>279</v>
      </c>
      <c r="B14" s="2">
        <v>1.9876082815890745</v>
      </c>
      <c r="C14" s="2"/>
      <c r="D14" s="5"/>
      <c r="E14" s="5"/>
      <c r="F14" s="5"/>
      <c r="G14" s="5"/>
    </row>
    <row r="15" spans="1:7">
      <c r="D15" s="5"/>
      <c r="E15" s="5"/>
      <c r="F15" s="5"/>
      <c r="G15" s="5"/>
    </row>
    <row r="16" spans="1:7">
      <c r="A16" t="s">
        <v>325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55" workbookViewId="0">
      <selection activeCell="A2" sqref="A2"/>
    </sheetView>
  </sheetViews>
  <sheetFormatPr defaultColWidth="8.58203125" defaultRowHeight="17"/>
  <cols>
    <col min="1" max="1" width="9.83203125" style="20" bestFit="1" customWidth="1"/>
    <col min="2" max="2" width="66.75" style="19" customWidth="1"/>
    <col min="3" max="3" width="20.08203125" style="19" customWidth="1"/>
    <col min="4" max="4" width="26.33203125" style="19" customWidth="1"/>
    <col min="5" max="5" width="8.83203125" style="19" bestFit="1" customWidth="1"/>
    <col min="6" max="7" width="8.58203125" style="19"/>
    <col min="8" max="8" width="13" style="19" customWidth="1"/>
    <col min="9" max="11" width="8.75" style="19" bestFit="1" customWidth="1"/>
    <col min="12" max="12" width="10.08203125" style="19" bestFit="1" customWidth="1"/>
    <col min="13" max="13" width="9" style="19" bestFit="1" customWidth="1"/>
    <col min="14" max="15" width="8.58203125" style="19"/>
    <col min="16" max="16" width="12.33203125" style="19" bestFit="1" customWidth="1"/>
    <col min="17" max="16384" width="8.58203125" style="19"/>
  </cols>
  <sheetData>
    <row r="1" spans="1:16" ht="30" customHeight="1">
      <c r="A1" s="12" t="s">
        <v>326</v>
      </c>
    </row>
    <row r="2" spans="1:16" ht="30" customHeight="1">
      <c r="A2" s="12" t="s">
        <v>327</v>
      </c>
    </row>
    <row r="3" spans="1:16" ht="30" customHeight="1">
      <c r="A3" s="20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I3" s="19" t="s">
        <v>12</v>
      </c>
      <c r="J3" s="19" t="s">
        <v>13</v>
      </c>
    </row>
    <row r="4" spans="1:16" ht="30" customHeight="1" thickBot="1">
      <c r="A4" s="21">
        <v>6</v>
      </c>
      <c r="B4" s="22" t="s">
        <v>301</v>
      </c>
      <c r="C4" s="25">
        <v>42144</v>
      </c>
      <c r="D4" s="26">
        <v>41739</v>
      </c>
      <c r="E4" s="19">
        <f t="shared" ref="E4" si="0">DATEDIF(D4,C4,"d")</f>
        <v>405</v>
      </c>
      <c r="I4" s="19" t="s">
        <v>14</v>
      </c>
      <c r="J4" s="19" t="s">
        <v>15</v>
      </c>
      <c r="K4" s="19" t="s">
        <v>16</v>
      </c>
      <c r="L4" s="19" t="s">
        <v>17</v>
      </c>
      <c r="M4" s="19" t="s">
        <v>18</v>
      </c>
    </row>
    <row r="5" spans="1:16" ht="30" customHeight="1" thickBot="1">
      <c r="A5" s="21">
        <v>21</v>
      </c>
      <c r="B5" s="23" t="s">
        <v>302</v>
      </c>
      <c r="C5" s="25">
        <v>42081</v>
      </c>
      <c r="D5" s="27">
        <v>42040</v>
      </c>
      <c r="E5" s="19">
        <f t="shared" ref="E5:E10" si="1">DATEDIF(D5,C5,"d")</f>
        <v>41</v>
      </c>
      <c r="I5" s="24">
        <v>6</v>
      </c>
      <c r="J5" s="19">
        <v>405</v>
      </c>
      <c r="K5" s="19">
        <f>I5*I5</f>
        <v>36</v>
      </c>
      <c r="L5" s="19">
        <f>J5*J5</f>
        <v>164025</v>
      </c>
      <c r="M5" s="19">
        <f>J5*I5</f>
        <v>2430</v>
      </c>
      <c r="O5" s="19" t="s">
        <v>10</v>
      </c>
      <c r="P5" s="19">
        <f>K25-((I25)^2)/20</f>
        <v>13621</v>
      </c>
    </row>
    <row r="6" spans="1:16" ht="30" customHeight="1" thickBot="1">
      <c r="A6" s="21">
        <v>22</v>
      </c>
      <c r="B6" s="23" t="s">
        <v>303</v>
      </c>
      <c r="C6" s="25">
        <v>42117</v>
      </c>
      <c r="D6" s="26">
        <v>42095</v>
      </c>
      <c r="E6" s="19">
        <f t="shared" si="1"/>
        <v>22</v>
      </c>
      <c r="I6" s="24">
        <v>21</v>
      </c>
      <c r="J6" s="19">
        <v>41</v>
      </c>
      <c r="K6" s="19">
        <f t="shared" ref="K6:K24" si="2">I6*I6</f>
        <v>441</v>
      </c>
      <c r="L6" s="19">
        <f t="shared" ref="L6:L24" si="3">J6*J6</f>
        <v>1681</v>
      </c>
      <c r="M6" s="19">
        <f t="shared" ref="M6:M24" si="4">J6*I6</f>
        <v>861</v>
      </c>
      <c r="O6" s="19" t="s">
        <v>19</v>
      </c>
      <c r="P6" s="19">
        <f>L25-((J25)^2)/20</f>
        <v>2090405.2</v>
      </c>
    </row>
    <row r="7" spans="1:16" ht="30" customHeight="1" thickBot="1">
      <c r="A7" s="21">
        <v>23</v>
      </c>
      <c r="B7" s="23" t="s">
        <v>304</v>
      </c>
      <c r="C7" s="25">
        <v>42106</v>
      </c>
      <c r="D7" s="26">
        <v>42048</v>
      </c>
      <c r="E7" s="19">
        <f t="shared" si="1"/>
        <v>58</v>
      </c>
      <c r="I7" s="24">
        <v>22</v>
      </c>
      <c r="J7" s="19">
        <v>22</v>
      </c>
      <c r="K7" s="19">
        <f t="shared" si="2"/>
        <v>484</v>
      </c>
      <c r="L7" s="19">
        <f t="shared" si="3"/>
        <v>484</v>
      </c>
      <c r="M7" s="19">
        <f t="shared" si="4"/>
        <v>484</v>
      </c>
      <c r="O7" s="19" t="s">
        <v>20</v>
      </c>
      <c r="P7" s="19">
        <f>M25-(I25*J25)/20</f>
        <v>15685</v>
      </c>
    </row>
    <row r="8" spans="1:16" ht="30" customHeight="1" thickBot="1">
      <c r="A8" s="21">
        <v>25</v>
      </c>
      <c r="B8" s="23" t="s">
        <v>305</v>
      </c>
      <c r="C8" s="25">
        <v>41956</v>
      </c>
      <c r="D8" s="26">
        <v>41718</v>
      </c>
      <c r="E8" s="19">
        <f t="shared" si="1"/>
        <v>238</v>
      </c>
      <c r="I8" s="24">
        <v>23</v>
      </c>
      <c r="J8" s="19">
        <v>58</v>
      </c>
      <c r="K8" s="19">
        <f t="shared" si="2"/>
        <v>529</v>
      </c>
      <c r="L8" s="19">
        <f t="shared" si="3"/>
        <v>3364</v>
      </c>
      <c r="M8" s="19">
        <f t="shared" si="4"/>
        <v>1334</v>
      </c>
    </row>
    <row r="9" spans="1:16" ht="30" customHeight="1" thickBot="1">
      <c r="A9" s="21">
        <v>30</v>
      </c>
      <c r="B9" s="23" t="s">
        <v>306</v>
      </c>
      <c r="C9" s="25">
        <v>42238</v>
      </c>
      <c r="D9" s="26">
        <v>41793</v>
      </c>
      <c r="E9" s="19">
        <f t="shared" si="1"/>
        <v>445</v>
      </c>
      <c r="I9" s="24">
        <v>25</v>
      </c>
      <c r="J9" s="19">
        <v>238</v>
      </c>
      <c r="K9" s="19">
        <f t="shared" si="2"/>
        <v>625</v>
      </c>
      <c r="L9" s="19">
        <f t="shared" si="3"/>
        <v>56644</v>
      </c>
      <c r="M9" s="19">
        <f t="shared" si="4"/>
        <v>5950</v>
      </c>
      <c r="O9" s="19" t="s">
        <v>5</v>
      </c>
      <c r="P9" s="19">
        <f>P7/P5</f>
        <v>1.151530724616401</v>
      </c>
    </row>
    <row r="10" spans="1:16" ht="30" customHeight="1" thickBot="1">
      <c r="A10" s="21">
        <v>35</v>
      </c>
      <c r="B10" s="23" t="s">
        <v>307</v>
      </c>
      <c r="C10" s="25">
        <v>42013</v>
      </c>
      <c r="D10" s="26">
        <v>41914</v>
      </c>
      <c r="E10" s="19">
        <f t="shared" si="1"/>
        <v>99</v>
      </c>
      <c r="I10" s="24">
        <v>30</v>
      </c>
      <c r="J10" s="19">
        <v>445</v>
      </c>
      <c r="K10" s="19">
        <f t="shared" si="2"/>
        <v>900</v>
      </c>
      <c r="L10" s="19">
        <f t="shared" si="3"/>
        <v>198025</v>
      </c>
      <c r="M10" s="19">
        <f t="shared" si="4"/>
        <v>13350</v>
      </c>
      <c r="O10" s="19" t="s">
        <v>6</v>
      </c>
      <c r="P10" s="19">
        <f>J26-P9*I26</f>
        <v>192.89616768225534</v>
      </c>
    </row>
    <row r="11" spans="1:16" ht="30" customHeight="1" thickBot="1">
      <c r="A11" s="21">
        <v>39</v>
      </c>
      <c r="B11" s="23" t="s">
        <v>308</v>
      </c>
      <c r="C11" s="25">
        <v>42284</v>
      </c>
      <c r="D11" s="26">
        <v>42247</v>
      </c>
      <c r="E11" s="19">
        <f t="shared" ref="E11:E19" si="5">DATEDIF(D11,C11,"d")</f>
        <v>37</v>
      </c>
      <c r="I11" s="24">
        <v>35</v>
      </c>
      <c r="J11" s="19">
        <v>99</v>
      </c>
      <c r="K11" s="19">
        <f t="shared" si="2"/>
        <v>1225</v>
      </c>
      <c r="L11" s="19">
        <f t="shared" si="3"/>
        <v>9801</v>
      </c>
      <c r="M11" s="19">
        <f t="shared" si="4"/>
        <v>3465</v>
      </c>
    </row>
    <row r="12" spans="1:16" ht="30" customHeight="1" thickBot="1">
      <c r="A12" s="21">
        <v>48</v>
      </c>
      <c r="B12" s="23" t="s">
        <v>309</v>
      </c>
      <c r="C12" s="25">
        <v>42065</v>
      </c>
      <c r="D12" s="26">
        <v>41864</v>
      </c>
      <c r="E12" s="19">
        <f t="shared" si="5"/>
        <v>201</v>
      </c>
      <c r="I12" s="24">
        <v>39</v>
      </c>
      <c r="J12" s="19">
        <v>37</v>
      </c>
      <c r="K12" s="19">
        <f t="shared" si="2"/>
        <v>1521</v>
      </c>
      <c r="L12" s="19">
        <f t="shared" si="3"/>
        <v>1369</v>
      </c>
      <c r="M12" s="19">
        <f t="shared" si="4"/>
        <v>1443</v>
      </c>
      <c r="O12" s="19" t="s">
        <v>11</v>
      </c>
      <c r="P12" s="19" t="s">
        <v>44</v>
      </c>
    </row>
    <row r="13" spans="1:16" ht="30" customHeight="1" thickBot="1">
      <c r="A13" s="21">
        <v>50</v>
      </c>
      <c r="B13" s="23" t="s">
        <v>310</v>
      </c>
      <c r="C13" s="25">
        <v>42268</v>
      </c>
      <c r="D13" s="26">
        <v>42251</v>
      </c>
      <c r="E13" s="19">
        <f t="shared" si="5"/>
        <v>17</v>
      </c>
      <c r="I13" s="24">
        <v>48</v>
      </c>
      <c r="J13" s="19">
        <v>201</v>
      </c>
      <c r="K13" s="19">
        <f t="shared" si="2"/>
        <v>2304</v>
      </c>
      <c r="L13" s="19">
        <f t="shared" si="3"/>
        <v>40401</v>
      </c>
      <c r="M13" s="19">
        <f t="shared" si="4"/>
        <v>9648</v>
      </c>
    </row>
    <row r="14" spans="1:16" ht="30" customHeight="1" thickBot="1">
      <c r="A14" s="21">
        <v>51</v>
      </c>
      <c r="B14" s="23" t="s">
        <v>311</v>
      </c>
      <c r="C14" s="25">
        <v>42217</v>
      </c>
      <c r="D14" s="26">
        <v>41905</v>
      </c>
      <c r="E14" s="19">
        <f t="shared" si="5"/>
        <v>312</v>
      </c>
      <c r="I14" s="24">
        <v>50</v>
      </c>
      <c r="J14" s="19">
        <v>17</v>
      </c>
      <c r="K14" s="19">
        <f t="shared" si="2"/>
        <v>2500</v>
      </c>
      <c r="L14" s="19">
        <f t="shared" si="3"/>
        <v>289</v>
      </c>
      <c r="M14" s="19">
        <f t="shared" si="4"/>
        <v>850</v>
      </c>
    </row>
    <row r="15" spans="1:16" ht="30" customHeight="1" thickBot="1">
      <c r="A15" s="21">
        <v>57</v>
      </c>
      <c r="B15" s="23" t="s">
        <v>312</v>
      </c>
      <c r="C15" s="25">
        <v>42194</v>
      </c>
      <c r="D15" s="26">
        <v>41752</v>
      </c>
      <c r="E15" s="19">
        <f t="shared" si="5"/>
        <v>442</v>
      </c>
      <c r="I15" s="24">
        <v>51</v>
      </c>
      <c r="J15" s="19">
        <v>312</v>
      </c>
      <c r="K15" s="19">
        <f t="shared" si="2"/>
        <v>2601</v>
      </c>
      <c r="L15" s="19">
        <f t="shared" si="3"/>
        <v>97344</v>
      </c>
      <c r="M15" s="19">
        <f t="shared" si="4"/>
        <v>15912</v>
      </c>
    </row>
    <row r="16" spans="1:16" ht="30" customHeight="1" thickBot="1">
      <c r="A16" s="21">
        <v>58</v>
      </c>
      <c r="B16" s="23" t="s">
        <v>313</v>
      </c>
      <c r="C16" s="25">
        <v>42194</v>
      </c>
      <c r="D16" s="26">
        <v>41752</v>
      </c>
      <c r="E16" s="19">
        <f t="shared" ref="E16" si="6">DATEDIF(D16,C16,"d")</f>
        <v>442</v>
      </c>
      <c r="I16" s="24">
        <v>57</v>
      </c>
      <c r="J16" s="19">
        <v>442</v>
      </c>
      <c r="K16" s="19">
        <f t="shared" si="2"/>
        <v>3249</v>
      </c>
      <c r="L16" s="19">
        <f t="shared" si="3"/>
        <v>195364</v>
      </c>
      <c r="M16" s="19">
        <f t="shared" si="4"/>
        <v>25194</v>
      </c>
    </row>
    <row r="17" spans="1:13" ht="30" customHeight="1" thickBot="1">
      <c r="A17" s="21">
        <v>65</v>
      </c>
      <c r="B17" s="23" t="s">
        <v>314</v>
      </c>
      <c r="C17" s="25">
        <v>41761</v>
      </c>
      <c r="D17" s="26">
        <v>41752</v>
      </c>
      <c r="E17" s="19">
        <f t="shared" si="5"/>
        <v>9</v>
      </c>
      <c r="I17" s="24">
        <v>58</v>
      </c>
      <c r="J17" s="19">
        <v>442</v>
      </c>
      <c r="K17" s="19">
        <f t="shared" si="2"/>
        <v>3364</v>
      </c>
      <c r="L17" s="19">
        <f t="shared" si="3"/>
        <v>195364</v>
      </c>
      <c r="M17" s="19">
        <f t="shared" si="4"/>
        <v>25636</v>
      </c>
    </row>
    <row r="18" spans="1:13" ht="30" customHeight="1" thickBot="1">
      <c r="A18" s="21">
        <v>68</v>
      </c>
      <c r="B18" s="23" t="s">
        <v>315</v>
      </c>
      <c r="C18" s="25">
        <v>41775</v>
      </c>
      <c r="D18" s="26">
        <v>40297</v>
      </c>
      <c r="E18" s="19">
        <f t="shared" si="5"/>
        <v>1478</v>
      </c>
      <c r="I18" s="24">
        <v>65</v>
      </c>
      <c r="J18" s="19">
        <v>9</v>
      </c>
      <c r="K18" s="19">
        <f t="shared" si="2"/>
        <v>4225</v>
      </c>
      <c r="L18" s="19">
        <f t="shared" si="3"/>
        <v>81</v>
      </c>
      <c r="M18" s="19">
        <f t="shared" si="4"/>
        <v>585</v>
      </c>
    </row>
    <row r="19" spans="1:13" ht="30" customHeight="1" thickBot="1">
      <c r="A19" s="21">
        <v>70</v>
      </c>
      <c r="B19" s="23" t="s">
        <v>316</v>
      </c>
      <c r="C19" s="25">
        <v>41628</v>
      </c>
      <c r="D19" s="26">
        <v>41612</v>
      </c>
      <c r="E19" s="19">
        <f t="shared" si="5"/>
        <v>16</v>
      </c>
      <c r="I19" s="24">
        <v>68</v>
      </c>
      <c r="J19" s="19">
        <v>1478</v>
      </c>
      <c r="K19" s="19">
        <f t="shared" si="2"/>
        <v>4624</v>
      </c>
      <c r="L19" s="19">
        <f t="shared" si="3"/>
        <v>2184484</v>
      </c>
      <c r="M19" s="19">
        <f t="shared" si="4"/>
        <v>100504</v>
      </c>
    </row>
    <row r="20" spans="1:13" ht="30" customHeight="1" thickBot="1">
      <c r="A20" s="21">
        <v>73</v>
      </c>
      <c r="B20" s="23" t="s">
        <v>317</v>
      </c>
      <c r="C20" s="25">
        <v>42019</v>
      </c>
      <c r="D20" s="28"/>
      <c r="I20" s="24">
        <v>70</v>
      </c>
      <c r="J20" s="19">
        <v>16</v>
      </c>
      <c r="K20" s="19">
        <f t="shared" si="2"/>
        <v>4900</v>
      </c>
      <c r="L20" s="19">
        <f t="shared" si="3"/>
        <v>256</v>
      </c>
      <c r="M20" s="19">
        <f t="shared" si="4"/>
        <v>1120</v>
      </c>
    </row>
    <row r="21" spans="1:13" ht="34" thickBot="1">
      <c r="A21" s="21">
        <v>74</v>
      </c>
      <c r="B21" s="23" t="s">
        <v>318</v>
      </c>
      <c r="C21" s="25">
        <v>42109</v>
      </c>
      <c r="D21" s="26">
        <v>41714</v>
      </c>
      <c r="E21" s="19">
        <f>DATEDIF(D21,C21,"d")</f>
        <v>395</v>
      </c>
      <c r="I21" s="24">
        <v>74</v>
      </c>
      <c r="J21" s="19">
        <v>395</v>
      </c>
      <c r="K21" s="19">
        <f t="shared" si="2"/>
        <v>5476</v>
      </c>
      <c r="L21" s="19">
        <f t="shared" si="3"/>
        <v>156025</v>
      </c>
      <c r="M21" s="19">
        <f t="shared" si="4"/>
        <v>29230</v>
      </c>
    </row>
    <row r="22" spans="1:13" ht="34" thickBot="1">
      <c r="A22" s="21">
        <v>93</v>
      </c>
      <c r="B22" s="23" t="s">
        <v>319</v>
      </c>
      <c r="C22" s="25">
        <v>42268</v>
      </c>
      <c r="D22" s="26">
        <v>42199</v>
      </c>
      <c r="E22" s="19">
        <f>DATEDIF(D22,C22,"d")</f>
        <v>69</v>
      </c>
      <c r="I22" s="24">
        <v>93</v>
      </c>
      <c r="J22" s="19">
        <v>69</v>
      </c>
      <c r="K22" s="19">
        <f t="shared" si="2"/>
        <v>8649</v>
      </c>
      <c r="L22" s="19">
        <f t="shared" si="3"/>
        <v>4761</v>
      </c>
      <c r="M22" s="19">
        <f t="shared" si="4"/>
        <v>6417</v>
      </c>
    </row>
    <row r="23" spans="1:13" ht="34" thickBot="1">
      <c r="A23" s="21">
        <v>97</v>
      </c>
      <c r="B23" s="23" t="s">
        <v>320</v>
      </c>
      <c r="C23" s="25">
        <v>42311</v>
      </c>
      <c r="D23" s="26">
        <v>42185</v>
      </c>
      <c r="E23" s="19">
        <f>DATEDIF(D23,C23,"d")</f>
        <v>126</v>
      </c>
      <c r="I23" s="24">
        <v>97</v>
      </c>
      <c r="J23" s="19">
        <v>126</v>
      </c>
      <c r="K23" s="19">
        <f t="shared" si="2"/>
        <v>9409</v>
      </c>
      <c r="L23" s="19">
        <f t="shared" si="3"/>
        <v>15876</v>
      </c>
      <c r="M23" s="19">
        <f t="shared" si="4"/>
        <v>12222</v>
      </c>
    </row>
    <row r="24" spans="1:13" ht="34" thickBot="1">
      <c r="A24" s="21">
        <v>98</v>
      </c>
      <c r="B24" s="23" t="s">
        <v>321</v>
      </c>
      <c r="C24" s="25">
        <v>42075</v>
      </c>
      <c r="D24" s="26">
        <v>41883</v>
      </c>
      <c r="E24" s="19">
        <f>DATEDIF(D24,C24,"d")</f>
        <v>192</v>
      </c>
      <c r="I24" s="24">
        <v>98</v>
      </c>
      <c r="J24" s="19">
        <v>192</v>
      </c>
      <c r="K24" s="19">
        <f t="shared" si="2"/>
        <v>9604</v>
      </c>
      <c r="L24" s="19">
        <f t="shared" si="3"/>
        <v>36864</v>
      </c>
      <c r="M24" s="19">
        <f t="shared" si="4"/>
        <v>18816</v>
      </c>
    </row>
    <row r="25" spans="1:13">
      <c r="H25" s="19" t="s">
        <v>7</v>
      </c>
      <c r="I25" s="19">
        <f>SUM(I5:I24)</f>
        <v>1030</v>
      </c>
      <c r="J25" s="19">
        <f>SUM(J5:J24)</f>
        <v>5044</v>
      </c>
      <c r="K25" s="19">
        <f>SUM(K5:K24)</f>
        <v>66666</v>
      </c>
      <c r="L25" s="19">
        <f>SUM(L5:L24)</f>
        <v>3362502</v>
      </c>
      <c r="M25" s="19">
        <f>SUM(M5:M24)</f>
        <v>275451</v>
      </c>
    </row>
    <row r="26" spans="1:13">
      <c r="H26" s="19" t="s">
        <v>9</v>
      </c>
      <c r="I26" s="19">
        <f>AVERAGE(I5:I24)</f>
        <v>51.5</v>
      </c>
      <c r="J26" s="19">
        <f>AVERAGE(J5:J24)</f>
        <v>252.2</v>
      </c>
    </row>
    <row r="29" spans="1:13" ht="34" thickBot="1">
      <c r="I29" s="2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E1" sqref="E1"/>
    </sheetView>
  </sheetViews>
  <sheetFormatPr defaultRowHeight="17"/>
  <cols>
    <col min="1" max="1" width="16.58203125" customWidth="1"/>
    <col min="2" max="9" width="10.58203125" customWidth="1"/>
  </cols>
  <sheetData>
    <row r="1" spans="1:9">
      <c r="A1" t="s">
        <v>21</v>
      </c>
    </row>
    <row r="2" spans="1:9" ht="17.5" thickBot="1"/>
    <row r="3" spans="1:9">
      <c r="A3" s="4" t="s">
        <v>22</v>
      </c>
      <c r="B3" s="4"/>
    </row>
    <row r="4" spans="1:9">
      <c r="A4" s="1" t="s">
        <v>23</v>
      </c>
      <c r="B4" s="1">
        <v>0.18306767071673849</v>
      </c>
    </row>
    <row r="5" spans="1:9">
      <c r="A5" s="1" t="s">
        <v>24</v>
      </c>
      <c r="B5" s="1">
        <v>3.3513772061652188E-2</v>
      </c>
    </row>
    <row r="6" spans="1:9">
      <c r="A6" s="1" t="s">
        <v>25</v>
      </c>
      <c r="B6" s="1">
        <v>-2.6891617184494551E-2</v>
      </c>
    </row>
    <row r="7" spans="1:9">
      <c r="A7" s="1" t="s">
        <v>26</v>
      </c>
      <c r="B7" s="1">
        <v>25.150382605458351</v>
      </c>
    </row>
    <row r="8" spans="1:9" ht="17.5" thickBot="1">
      <c r="A8" s="2" t="s">
        <v>27</v>
      </c>
      <c r="B8" s="2">
        <v>18</v>
      </c>
    </row>
    <row r="10" spans="1:9" ht="17.5" thickBot="1">
      <c r="A10" t="s">
        <v>28</v>
      </c>
    </row>
    <row r="11" spans="1:9">
      <c r="A11" s="3"/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</row>
    <row r="12" spans="1:9">
      <c r="A12" s="1" t="s">
        <v>29</v>
      </c>
      <c r="B12" s="1">
        <v>1</v>
      </c>
      <c r="C12" s="1">
        <v>350.94318789604222</v>
      </c>
      <c r="D12" s="1">
        <v>350.94318789604222</v>
      </c>
      <c r="E12" s="1">
        <v>0.55481427203600098</v>
      </c>
      <c r="F12" s="1">
        <v>0.46715806753653832</v>
      </c>
    </row>
    <row r="13" spans="1:9">
      <c r="A13" s="1" t="s">
        <v>30</v>
      </c>
      <c r="B13" s="1">
        <v>16</v>
      </c>
      <c r="C13" s="1">
        <v>10120.667923215071</v>
      </c>
      <c r="D13" s="1">
        <v>632.54174520094193</v>
      </c>
      <c r="E13" s="1"/>
      <c r="F13" s="1"/>
    </row>
    <row r="14" spans="1:9" ht="17.5" thickBot="1">
      <c r="A14" s="2" t="s">
        <v>31</v>
      </c>
      <c r="B14" s="2">
        <v>17</v>
      </c>
      <c r="C14" s="2">
        <v>10471.611111111113</v>
      </c>
      <c r="D14" s="2"/>
      <c r="E14" s="2"/>
      <c r="F14" s="2"/>
    </row>
    <row r="15" spans="1:9" ht="17.5" thickBot="1"/>
    <row r="16" spans="1:9">
      <c r="A16" s="3"/>
      <c r="B16" s="3" t="s">
        <v>37</v>
      </c>
      <c r="C16" s="3" t="s">
        <v>26</v>
      </c>
      <c r="D16" s="3" t="s">
        <v>38</v>
      </c>
      <c r="E16" s="3" t="s">
        <v>39</v>
      </c>
      <c r="F16" s="3" t="s">
        <v>40</v>
      </c>
      <c r="G16" s="3" t="s">
        <v>41</v>
      </c>
      <c r="H16" s="3" t="s">
        <v>42</v>
      </c>
      <c r="I16" s="3" t="s">
        <v>43</v>
      </c>
    </row>
    <row r="17" spans="1:9">
      <c r="A17" s="1" t="s">
        <v>291</v>
      </c>
      <c r="B17" s="1">
        <v>50.302685238492138</v>
      </c>
      <c r="C17" s="1">
        <v>7.4978096563572656</v>
      </c>
      <c r="D17" s="1">
        <v>6.7089840292012939</v>
      </c>
      <c r="E17" s="1">
        <v>5.0192490184661831E-6</v>
      </c>
      <c r="F17" s="1">
        <v>34.408038815428071</v>
      </c>
      <c r="G17" s="1">
        <v>66.197331661556206</v>
      </c>
      <c r="H17" s="1">
        <v>34.408038815428071</v>
      </c>
      <c r="I17" s="1">
        <v>66.197331661556206</v>
      </c>
    </row>
    <row r="18" spans="1:9" ht="17.5" thickBot="1">
      <c r="A18" s="2" t="s">
        <v>297</v>
      </c>
      <c r="B18" s="2">
        <v>1.3024051144126419E-2</v>
      </c>
      <c r="C18" s="2">
        <v>1.748526750090015E-2</v>
      </c>
      <c r="D18" s="2">
        <v>0.74485855840958304</v>
      </c>
      <c r="E18" s="2">
        <v>0.46715806753653777</v>
      </c>
      <c r="F18" s="2">
        <v>-2.4043060089332997E-2</v>
      </c>
      <c r="G18" s="2">
        <v>5.0091162377585839E-2</v>
      </c>
      <c r="H18" s="2">
        <v>-2.4043060089332997E-2</v>
      </c>
      <c r="I18" s="2">
        <v>5.0091162377585839E-2</v>
      </c>
    </row>
    <row r="21" spans="1:9">
      <c r="A21" t="s">
        <v>323</v>
      </c>
    </row>
    <row r="22" spans="1:9">
      <c r="A22" t="s">
        <v>324</v>
      </c>
    </row>
    <row r="23" spans="1:9">
      <c r="A23" s="5"/>
      <c r="B23" s="5"/>
      <c r="C23" s="5"/>
    </row>
    <row r="24" spans="1:9">
      <c r="A24" s="6"/>
      <c r="B24" s="6"/>
      <c r="C24" s="5"/>
    </row>
    <row r="25" spans="1:9">
      <c r="A25" s="1"/>
      <c r="B25" s="1"/>
      <c r="C25" s="5"/>
    </row>
    <row r="26" spans="1:9">
      <c r="A26" s="1"/>
      <c r="B26" s="1"/>
      <c r="C26" s="5"/>
    </row>
    <row r="27" spans="1:9">
      <c r="A27" s="1"/>
      <c r="B27" s="1"/>
      <c r="C27" s="5"/>
    </row>
    <row r="28" spans="1:9">
      <c r="A28" s="1"/>
      <c r="B28" s="1"/>
      <c r="C28" s="5"/>
    </row>
    <row r="29" spans="1:9">
      <c r="A29" s="1"/>
      <c r="B29" s="1"/>
      <c r="C29" s="5"/>
    </row>
    <row r="30" spans="1:9">
      <c r="A30" s="1"/>
      <c r="B30" s="1"/>
      <c r="C30" s="5"/>
    </row>
    <row r="31" spans="1:9">
      <c r="A31" s="1"/>
      <c r="B31" s="1"/>
      <c r="C31" s="5"/>
    </row>
    <row r="32" spans="1:9">
      <c r="A32" s="1"/>
      <c r="B32" s="1"/>
      <c r="C32" s="5"/>
    </row>
    <row r="33" spans="1:3">
      <c r="A33" s="1"/>
      <c r="B33" s="1"/>
      <c r="C33" s="5"/>
    </row>
    <row r="34" spans="1:3">
      <c r="A34" s="1"/>
      <c r="B34" s="1"/>
      <c r="C34" s="5"/>
    </row>
    <row r="35" spans="1:3">
      <c r="A35" s="1"/>
      <c r="B35" s="1"/>
      <c r="C35" s="5"/>
    </row>
    <row r="36" spans="1:3">
      <c r="A36" s="1"/>
      <c r="B36" s="1"/>
      <c r="C36" s="5"/>
    </row>
    <row r="37" spans="1:3">
      <c r="A37" s="1"/>
      <c r="B37" s="1"/>
      <c r="C37" s="5"/>
    </row>
    <row r="38" spans="1:3">
      <c r="A38" s="1"/>
      <c r="B38" s="1"/>
      <c r="C38" s="5"/>
    </row>
    <row r="39" spans="1:3">
      <c r="A39" s="1"/>
      <c r="B39" s="1"/>
      <c r="C39" s="5"/>
    </row>
    <row r="40" spans="1:3">
      <c r="A40" s="1"/>
      <c r="B40" s="1"/>
      <c r="C40" s="5"/>
    </row>
    <row r="41" spans="1:3">
      <c r="A41" s="1"/>
      <c r="B41" s="1"/>
      <c r="C41" s="5"/>
    </row>
    <row r="42" spans="1:3">
      <c r="A42" s="1"/>
      <c r="B42" s="1"/>
      <c r="C42" s="5"/>
    </row>
    <row r="43" spans="1:3">
      <c r="A43" s="1"/>
      <c r="B43" s="1"/>
      <c r="C43" s="5"/>
    </row>
    <row r="44" spans="1:3">
      <c r="A44" s="1"/>
      <c r="B44" s="1"/>
      <c r="C44" s="5"/>
    </row>
    <row r="45" spans="1:3">
      <c r="A45" s="5"/>
      <c r="B45" s="5"/>
      <c r="C45" s="5"/>
    </row>
  </sheetData>
  <sortState ref="B25:B44">
    <sortCondition ref="B25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/>
  </sheetViews>
  <sheetFormatPr defaultRowHeight="17"/>
  <cols>
    <col min="2" max="4" width="13.75" bestFit="1" customWidth="1"/>
    <col min="9" max="9" width="23.08203125" bestFit="1" customWidth="1"/>
    <col min="10" max="10" width="20.08203125" customWidth="1"/>
    <col min="11" max="11" width="19.83203125" customWidth="1"/>
    <col min="12" max="12" width="10.33203125" bestFit="1" customWidth="1"/>
    <col min="13" max="13" width="8.5" bestFit="1" customWidth="1"/>
  </cols>
  <sheetData>
    <row r="1" spans="1:13">
      <c r="A1" s="16" t="s">
        <v>390</v>
      </c>
    </row>
    <row r="2" spans="1:13">
      <c r="A2" s="29" t="s">
        <v>391</v>
      </c>
    </row>
    <row r="3" spans="1:13">
      <c r="C3" t="s">
        <v>328</v>
      </c>
      <c r="D3" t="s">
        <v>329</v>
      </c>
      <c r="I3" s="38" t="s">
        <v>365</v>
      </c>
      <c r="J3" s="38"/>
      <c r="K3" s="38"/>
      <c r="L3" s="38"/>
      <c r="M3" s="38"/>
    </row>
    <row r="4" spans="1:13">
      <c r="B4" t="s">
        <v>330</v>
      </c>
      <c r="C4" t="s">
        <v>331</v>
      </c>
      <c r="D4" t="s">
        <v>332</v>
      </c>
      <c r="J4" t="s">
        <v>364</v>
      </c>
      <c r="K4" t="s">
        <v>363</v>
      </c>
      <c r="M4" s="39" t="s">
        <v>362</v>
      </c>
    </row>
    <row r="5" spans="1:13">
      <c r="C5" t="s">
        <v>333</v>
      </c>
      <c r="D5" t="s">
        <v>334</v>
      </c>
      <c r="I5" t="s">
        <v>361</v>
      </c>
      <c r="J5">
        <v>1</v>
      </c>
      <c r="K5">
        <v>5</v>
      </c>
      <c r="L5" s="38" t="s">
        <v>360</v>
      </c>
      <c r="M5" s="38"/>
    </row>
    <row r="6" spans="1:13">
      <c r="C6" t="s">
        <v>335</v>
      </c>
      <c r="D6" t="s">
        <v>336</v>
      </c>
      <c r="J6">
        <v>44</v>
      </c>
      <c r="K6">
        <v>26</v>
      </c>
      <c r="L6" s="38"/>
      <c r="M6" s="38"/>
    </row>
    <row r="7" spans="1:13">
      <c r="C7" t="s">
        <v>337</v>
      </c>
      <c r="D7" t="s">
        <v>338</v>
      </c>
      <c r="J7">
        <v>15</v>
      </c>
      <c r="K7">
        <v>80</v>
      </c>
      <c r="L7" s="38"/>
      <c r="M7" s="38"/>
    </row>
    <row r="8" spans="1:13">
      <c r="C8" t="s">
        <v>339</v>
      </c>
      <c r="D8" t="s">
        <v>340</v>
      </c>
      <c r="J8">
        <v>22</v>
      </c>
      <c r="K8">
        <v>14</v>
      </c>
      <c r="L8" s="38"/>
      <c r="M8" s="38"/>
    </row>
    <row r="9" spans="1:13">
      <c r="B9" t="s">
        <v>341</v>
      </c>
      <c r="C9" t="s">
        <v>342</v>
      </c>
      <c r="D9" t="s">
        <v>343</v>
      </c>
      <c r="J9">
        <v>12</v>
      </c>
      <c r="K9">
        <v>37</v>
      </c>
      <c r="L9" s="38"/>
      <c r="M9" s="38"/>
    </row>
    <row r="10" spans="1:13">
      <c r="C10" t="s">
        <v>344</v>
      </c>
      <c r="D10" t="s">
        <v>345</v>
      </c>
      <c r="I10" t="s">
        <v>356</v>
      </c>
      <c r="J10">
        <f>SUM(J5:J9)</f>
        <v>94</v>
      </c>
      <c r="K10">
        <f>SUM(K5:K9)</f>
        <v>162</v>
      </c>
      <c r="L10" s="38"/>
      <c r="M10" s="38"/>
    </row>
    <row r="11" spans="1:13">
      <c r="C11" t="s">
        <v>346</v>
      </c>
      <c r="D11" t="s">
        <v>347</v>
      </c>
      <c r="I11" t="s">
        <v>359</v>
      </c>
      <c r="J11">
        <v>1022.8</v>
      </c>
      <c r="K11">
        <v>3417.2</v>
      </c>
      <c r="L11" s="38"/>
      <c r="M11" s="38"/>
    </row>
    <row r="12" spans="1:13">
      <c r="C12" t="s">
        <v>348</v>
      </c>
      <c r="D12" t="s">
        <v>349</v>
      </c>
      <c r="I12" t="s">
        <v>358</v>
      </c>
      <c r="J12">
        <v>6</v>
      </c>
      <c r="K12">
        <v>81</v>
      </c>
      <c r="L12" s="38" t="s">
        <v>357</v>
      </c>
      <c r="M12" s="38"/>
    </row>
    <row r="13" spans="1:13">
      <c r="C13" t="s">
        <v>350</v>
      </c>
      <c r="D13" t="s">
        <v>351</v>
      </c>
      <c r="J13">
        <v>27</v>
      </c>
      <c r="K13">
        <v>17</v>
      </c>
      <c r="L13" s="38"/>
      <c r="M13" s="38"/>
    </row>
    <row r="14" spans="1:13">
      <c r="J14">
        <v>21</v>
      </c>
      <c r="K14">
        <v>18</v>
      </c>
      <c r="L14" s="38"/>
      <c r="M14" s="38"/>
    </row>
    <row r="15" spans="1:13">
      <c r="J15">
        <v>65</v>
      </c>
      <c r="K15">
        <v>35</v>
      </c>
      <c r="L15" s="38"/>
      <c r="M15" s="38"/>
    </row>
    <row r="16" spans="1:13">
      <c r="B16" t="s">
        <v>352</v>
      </c>
      <c r="J16">
        <v>86</v>
      </c>
      <c r="K16">
        <v>56</v>
      </c>
      <c r="L16" s="38"/>
      <c r="M16" s="38"/>
    </row>
    <row r="17" spans="2:13">
      <c r="I17" t="s">
        <v>356</v>
      </c>
      <c r="J17">
        <f>SUM(J12:J16)</f>
        <v>205</v>
      </c>
      <c r="K17">
        <f>SUM(K12:K16)</f>
        <v>207</v>
      </c>
      <c r="L17" s="38"/>
      <c r="M17" s="38"/>
    </row>
    <row r="18" spans="2:13">
      <c r="B18" t="s">
        <v>353</v>
      </c>
      <c r="I18" t="s">
        <v>355</v>
      </c>
      <c r="J18">
        <v>4422</v>
      </c>
      <c r="K18">
        <v>2965.2</v>
      </c>
      <c r="L18" s="38"/>
      <c r="M18" s="38"/>
    </row>
    <row r="19" spans="2:13">
      <c r="I19" t="s">
        <v>354</v>
      </c>
      <c r="J19">
        <f>J10+J17</f>
        <v>299</v>
      </c>
      <c r="K19">
        <f>K10+K17</f>
        <v>369</v>
      </c>
    </row>
  </sheetData>
  <mergeCells count="4">
    <mergeCell ref="L5:L11"/>
    <mergeCell ref="L12:L18"/>
    <mergeCell ref="M4:M18"/>
    <mergeCell ref="I3:M3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workbookViewId="0">
      <selection activeCell="F11" sqref="F11"/>
    </sheetView>
  </sheetViews>
  <sheetFormatPr defaultRowHeight="17"/>
  <sheetData>
    <row r="2" spans="2:3">
      <c r="B2" t="s">
        <v>366</v>
      </c>
      <c r="C2">
        <f>35818-(668^2)/20</f>
        <v>13506.8</v>
      </c>
    </row>
    <row r="3" spans="2:3">
      <c r="B3" t="s">
        <v>367</v>
      </c>
      <c r="C3">
        <v>1679.6</v>
      </c>
    </row>
    <row r="4" spans="2:3">
      <c r="B4" t="s">
        <v>368</v>
      </c>
      <c r="C4">
        <v>11827.2</v>
      </c>
    </row>
    <row r="5" spans="2:3">
      <c r="B5" t="s">
        <v>369</v>
      </c>
      <c r="C5">
        <f>((256^2)/10)+((412^2)/10)-((668^2)/20)</f>
        <v>1216.7999999999993</v>
      </c>
    </row>
    <row r="6" spans="2:3">
      <c r="B6" t="s">
        <v>370</v>
      </c>
      <c r="C6">
        <f>((229^2)/10)+((369^2)/10)-((668^2)/20)</f>
        <v>-3451</v>
      </c>
    </row>
    <row r="7" spans="2:3">
      <c r="B7" t="s">
        <v>371</v>
      </c>
      <c r="C7">
        <f>C3-C5-C6</f>
        <v>3913.8000000000006</v>
      </c>
    </row>
    <row r="8" spans="2:3">
      <c r="B8" t="s">
        <v>372</v>
      </c>
      <c r="C8">
        <v>19</v>
      </c>
    </row>
    <row r="9" spans="2:3">
      <c r="B9" t="s">
        <v>373</v>
      </c>
      <c r="C9">
        <v>3</v>
      </c>
    </row>
    <row r="10" spans="2:3">
      <c r="B10" t="s">
        <v>374</v>
      </c>
      <c r="C10">
        <v>16</v>
      </c>
    </row>
    <row r="11" spans="2:3">
      <c r="B11" t="s">
        <v>375</v>
      </c>
      <c r="C11">
        <v>1</v>
      </c>
    </row>
    <row r="12" spans="2:3">
      <c r="B12" t="s">
        <v>376</v>
      </c>
      <c r="C12">
        <v>1</v>
      </c>
    </row>
    <row r="13" spans="2:3">
      <c r="B13" t="s">
        <v>377</v>
      </c>
      <c r="C13">
        <f>C9-C11-C12</f>
        <v>1</v>
      </c>
    </row>
    <row r="14" spans="2:3">
      <c r="B14" t="s">
        <v>378</v>
      </c>
      <c r="C14">
        <f>C4/C10</f>
        <v>739.2</v>
      </c>
    </row>
    <row r="15" spans="2:3">
      <c r="B15" t="s">
        <v>379</v>
      </c>
      <c r="C15">
        <f>C5/1</f>
        <v>1216.7999999999993</v>
      </c>
    </row>
    <row r="16" spans="2:3">
      <c r="B16" t="s">
        <v>380</v>
      </c>
      <c r="C16">
        <f>C6/1</f>
        <v>-3451</v>
      </c>
    </row>
    <row r="17" spans="2:5">
      <c r="B17" t="s">
        <v>381</v>
      </c>
      <c r="C17">
        <f>C7/C13</f>
        <v>3913.8000000000006</v>
      </c>
    </row>
    <row r="18" spans="2:5">
      <c r="B18" t="s">
        <v>382</v>
      </c>
      <c r="C18">
        <f>C15/C14</f>
        <v>1.646103896103895</v>
      </c>
      <c r="D18" t="s">
        <v>383</v>
      </c>
      <c r="E18">
        <v>3.05</v>
      </c>
    </row>
    <row r="19" spans="2:5">
      <c r="B19" t="s">
        <v>384</v>
      </c>
      <c r="C19">
        <f>C16/C14</f>
        <v>-4.6685606060606055</v>
      </c>
      <c r="D19" t="s">
        <v>385</v>
      </c>
      <c r="E19">
        <v>3.05</v>
      </c>
    </row>
    <row r="20" spans="2:5">
      <c r="B20" t="s">
        <v>386</v>
      </c>
      <c r="C20">
        <f>C17/C14</f>
        <v>5.2946428571428577</v>
      </c>
      <c r="D20" t="s">
        <v>387</v>
      </c>
      <c r="E20">
        <v>3.05</v>
      </c>
    </row>
    <row r="22" spans="2:5">
      <c r="B22" t="s">
        <v>388</v>
      </c>
    </row>
    <row r="23" spans="2:5">
      <c r="B23" t="s">
        <v>389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F8" sqref="F8"/>
    </sheetView>
  </sheetViews>
  <sheetFormatPr defaultRowHeight="17"/>
  <cols>
    <col min="1" max="1" width="11.08203125" customWidth="1"/>
    <col min="2" max="2" width="13.5" customWidth="1"/>
    <col min="3" max="3" width="12" customWidth="1"/>
  </cols>
  <sheetData>
    <row r="1" spans="1:2">
      <c r="A1" s="12" t="s">
        <v>295</v>
      </c>
    </row>
    <row r="2" spans="1:2">
      <c r="A2" s="12" t="s">
        <v>294</v>
      </c>
    </row>
    <row r="3" spans="1:2">
      <c r="A3" s="16" t="s">
        <v>293</v>
      </c>
      <c r="B3" s="16" t="s">
        <v>292</v>
      </c>
    </row>
    <row r="4" spans="1:2">
      <c r="A4" s="17">
        <v>11.5</v>
      </c>
      <c r="B4" s="16">
        <v>4420</v>
      </c>
    </row>
    <row r="5" spans="1:2">
      <c r="A5" s="18">
        <v>10.3</v>
      </c>
      <c r="B5" s="16">
        <v>4258</v>
      </c>
    </row>
    <row r="6" spans="1:2">
      <c r="A6" s="16">
        <v>18.8</v>
      </c>
      <c r="B6" s="16">
        <v>3051</v>
      </c>
    </row>
    <row r="7" spans="1:2">
      <c r="A7" s="16">
        <v>13.3</v>
      </c>
      <c r="B7" s="16">
        <v>2632</v>
      </c>
    </row>
    <row r="8" spans="1:2">
      <c r="A8" s="16">
        <v>8.1999999999999993</v>
      </c>
      <c r="B8" s="16">
        <v>2172</v>
      </c>
    </row>
    <row r="9" spans="1:2">
      <c r="A9" s="16">
        <v>17.7</v>
      </c>
      <c r="B9" s="16">
        <v>3384</v>
      </c>
    </row>
    <row r="10" spans="1:2">
      <c r="A10" s="18">
        <v>7.3</v>
      </c>
      <c r="B10" s="16">
        <v>2013</v>
      </c>
    </row>
    <row r="11" spans="1:2">
      <c r="A11" s="18">
        <v>8.5</v>
      </c>
      <c r="B11" s="16">
        <v>1253</v>
      </c>
    </row>
    <row r="12" spans="1:2">
      <c r="A12" s="16">
        <v>8.5</v>
      </c>
      <c r="B12" s="16">
        <f>939+641</f>
        <v>1580</v>
      </c>
    </row>
    <row r="13" spans="1:2">
      <c r="A13" s="16">
        <v>10.8</v>
      </c>
      <c r="B13" s="16">
        <v>736</v>
      </c>
    </row>
    <row r="14" spans="1:2">
      <c r="A14" s="16">
        <v>7.2</v>
      </c>
      <c r="B14" s="16">
        <v>726</v>
      </c>
    </row>
    <row r="15" spans="1:2">
      <c r="A15" s="16">
        <v>7.1</v>
      </c>
      <c r="B15" s="16">
        <v>503</v>
      </c>
    </row>
    <row r="16" spans="1:2">
      <c r="A16" s="16">
        <v>2.7</v>
      </c>
      <c r="B16" s="16">
        <v>497</v>
      </c>
    </row>
    <row r="17" spans="1:2">
      <c r="A17" s="16">
        <v>4.7</v>
      </c>
      <c r="B17" s="16">
        <v>436</v>
      </c>
    </row>
    <row r="18" spans="1:2">
      <c r="A18" s="16">
        <v>8.8000000000000007</v>
      </c>
      <c r="B18" s="16">
        <v>417</v>
      </c>
    </row>
    <row r="19" spans="1:2">
      <c r="A19" s="16">
        <v>21.5</v>
      </c>
      <c r="B19" s="16">
        <v>390</v>
      </c>
    </row>
    <row r="20" spans="1:2">
      <c r="A20" s="16">
        <v>4.9000000000000004</v>
      </c>
      <c r="B20" s="16">
        <v>373</v>
      </c>
    </row>
    <row r="21" spans="1:2">
      <c r="A21" s="16">
        <v>1.4</v>
      </c>
      <c r="B21" s="16">
        <v>355</v>
      </c>
    </row>
    <row r="22" spans="1:2">
      <c r="A22" s="16">
        <v>28.1</v>
      </c>
      <c r="B22" s="16">
        <v>11854</v>
      </c>
    </row>
    <row r="23" spans="1:2">
      <c r="A23" s="16">
        <v>8.1999999999999993</v>
      </c>
      <c r="B23" s="16">
        <v>2673</v>
      </c>
    </row>
    <row r="24" spans="1:2">
      <c r="A24" s="16">
        <v>12.9</v>
      </c>
      <c r="B24" s="16">
        <f>2531+951+809</f>
        <v>4291</v>
      </c>
    </row>
    <row r="25" spans="1:2">
      <c r="A25" s="16">
        <v>12.7</v>
      </c>
      <c r="B25" s="16">
        <f>1197+614</f>
        <v>1811</v>
      </c>
    </row>
    <row r="26" spans="1:2">
      <c r="A26" s="16">
        <v>29.2</v>
      </c>
      <c r="B26" s="16">
        <v>1170</v>
      </c>
    </row>
    <row r="27" spans="1:2">
      <c r="A27" s="16">
        <v>11.5</v>
      </c>
      <c r="B27" s="16">
        <v>1130</v>
      </c>
    </row>
    <row r="28" spans="1:2">
      <c r="A28" s="16">
        <v>7.7</v>
      </c>
      <c r="B28" s="16">
        <v>1113</v>
      </c>
    </row>
    <row r="29" spans="1:2">
      <c r="A29" s="16">
        <v>11.9</v>
      </c>
      <c r="B29" s="16">
        <v>898</v>
      </c>
    </row>
    <row r="30" spans="1:2">
      <c r="A30" s="16">
        <v>14</v>
      </c>
      <c r="B30" s="16">
        <v>673</v>
      </c>
    </row>
    <row r="31" spans="1:2">
      <c r="A31" s="16">
        <v>13.8</v>
      </c>
      <c r="B31" s="16">
        <v>635</v>
      </c>
    </row>
    <row r="32" spans="1:2">
      <c r="A32" s="16">
        <v>12.8</v>
      </c>
      <c r="B32" s="16">
        <v>621</v>
      </c>
    </row>
    <row r="33" spans="1:2">
      <c r="A33" s="16">
        <v>25.6</v>
      </c>
      <c r="B33" s="16">
        <f>3469+2663</f>
        <v>6132</v>
      </c>
    </row>
    <row r="34" spans="1:2">
      <c r="A34" s="16">
        <v>21.8</v>
      </c>
      <c r="B34" s="16">
        <v>2862</v>
      </c>
    </row>
    <row r="35" spans="1:2">
      <c r="A35" s="16">
        <v>15.8</v>
      </c>
      <c r="B35" s="16">
        <v>2775</v>
      </c>
    </row>
    <row r="36" spans="1:2">
      <c r="A36" s="16">
        <v>24.1</v>
      </c>
      <c r="B36" s="16">
        <v>2548</v>
      </c>
    </row>
    <row r="37" spans="1:2">
      <c r="A37" s="16">
        <v>19.5</v>
      </c>
      <c r="B37" s="16">
        <v>2390</v>
      </c>
    </row>
    <row r="38" spans="1:2">
      <c r="A38" s="16">
        <v>16</v>
      </c>
      <c r="B38" s="16">
        <v>1745</v>
      </c>
    </row>
    <row r="39" spans="1:2">
      <c r="A39" s="16">
        <v>15.2</v>
      </c>
      <c r="B39" s="16">
        <v>1512</v>
      </c>
    </row>
    <row r="40" spans="1:2">
      <c r="A40" s="16">
        <v>25.8</v>
      </c>
      <c r="B40" s="16">
        <v>1375</v>
      </c>
    </row>
    <row r="41" spans="1:2">
      <c r="A41" s="16">
        <v>12.1</v>
      </c>
      <c r="B41" s="16">
        <v>915</v>
      </c>
    </row>
    <row r="42" spans="1:2">
      <c r="A42" s="18">
        <v>14.4</v>
      </c>
      <c r="B42" s="16">
        <v>1264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workbookViewId="0">
      <selection activeCell="E16" sqref="E16"/>
    </sheetView>
  </sheetViews>
  <sheetFormatPr defaultRowHeight="17"/>
  <cols>
    <col min="1" max="1" width="17.58203125" customWidth="1"/>
    <col min="2" max="9" width="10.58203125" customWidth="1"/>
  </cols>
  <sheetData>
    <row r="1" spans="1:9">
      <c r="A1" t="s">
        <v>21</v>
      </c>
    </row>
    <row r="2" spans="1:9" ht="17.5" thickBot="1"/>
    <row r="3" spans="1:9">
      <c r="A3" s="4" t="s">
        <v>22</v>
      </c>
      <c r="B3" s="4"/>
    </row>
    <row r="4" spans="1:9">
      <c r="A4" s="1" t="s">
        <v>23</v>
      </c>
      <c r="B4" s="1">
        <v>0.49862214963206436</v>
      </c>
    </row>
    <row r="5" spans="1:9">
      <c r="A5" s="1" t="s">
        <v>24</v>
      </c>
      <c r="B5" s="1">
        <v>0.24862404810370076</v>
      </c>
    </row>
    <row r="6" spans="1:9">
      <c r="A6" s="1" t="s">
        <v>25</v>
      </c>
      <c r="B6" s="1">
        <v>0.22831658994434131</v>
      </c>
    </row>
    <row r="7" spans="1:9">
      <c r="A7" s="1" t="s">
        <v>26</v>
      </c>
      <c r="B7" s="1">
        <v>1851.3818689035318</v>
      </c>
    </row>
    <row r="8" spans="1:9" ht="17.5" thickBot="1">
      <c r="A8" s="2" t="s">
        <v>27</v>
      </c>
      <c r="B8" s="2">
        <v>39</v>
      </c>
    </row>
    <row r="10" spans="1:9" ht="17.5" thickBot="1">
      <c r="A10" t="s">
        <v>28</v>
      </c>
    </row>
    <row r="11" spans="1:9">
      <c r="A11" s="3"/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</row>
    <row r="12" spans="1:9">
      <c r="A12" s="1" t="s">
        <v>29</v>
      </c>
      <c r="B12" s="1">
        <v>1</v>
      </c>
      <c r="C12" s="1">
        <v>41964260.929222256</v>
      </c>
      <c r="D12" s="1">
        <v>41964260.929222256</v>
      </c>
      <c r="E12" s="1">
        <v>12.242992015675444</v>
      </c>
      <c r="F12" s="1">
        <v>1.2345741880353063E-3</v>
      </c>
    </row>
    <row r="13" spans="1:9">
      <c r="A13" s="1" t="s">
        <v>30</v>
      </c>
      <c r="B13" s="1">
        <v>37</v>
      </c>
      <c r="C13" s="1">
        <v>126821748.50667518</v>
      </c>
      <c r="D13" s="1">
        <v>3427614.8245047345</v>
      </c>
      <c r="E13" s="1"/>
      <c r="F13" s="1"/>
    </row>
    <row r="14" spans="1:9" ht="17.5" thickBot="1">
      <c r="A14" s="2" t="s">
        <v>31</v>
      </c>
      <c r="B14" s="2">
        <v>38</v>
      </c>
      <c r="C14" s="2">
        <v>168786009.43589744</v>
      </c>
      <c r="D14" s="2"/>
      <c r="E14" s="2"/>
      <c r="F14" s="2"/>
    </row>
    <row r="15" spans="1:9" ht="17.5" thickBot="1"/>
    <row r="16" spans="1:9">
      <c r="A16" s="3"/>
      <c r="B16" s="3" t="s">
        <v>37</v>
      </c>
      <c r="C16" s="3" t="s">
        <v>26</v>
      </c>
      <c r="D16" s="3" t="s">
        <v>38</v>
      </c>
      <c r="E16" s="3" t="s">
        <v>39</v>
      </c>
      <c r="F16" s="3" t="s">
        <v>40</v>
      </c>
      <c r="G16" s="3" t="s">
        <v>41</v>
      </c>
      <c r="H16" s="3" t="s">
        <v>42</v>
      </c>
      <c r="I16" s="3" t="s">
        <v>43</v>
      </c>
    </row>
    <row r="17" spans="1:9">
      <c r="A17" s="1" t="s">
        <v>291</v>
      </c>
      <c r="B17" s="1">
        <v>-4.6608717229412377</v>
      </c>
      <c r="C17" s="1">
        <v>655.40559774976896</v>
      </c>
      <c r="D17" s="1">
        <v>-7.1114310572622519E-3</v>
      </c>
      <c r="E17" s="1">
        <v>0.99436415239898934</v>
      </c>
      <c r="F17" s="1">
        <v>-1332.6387541106124</v>
      </c>
      <c r="G17" s="1">
        <v>1323.3170106647299</v>
      </c>
      <c r="H17" s="1">
        <v>-1332.6387541106124</v>
      </c>
      <c r="I17" s="1">
        <v>1323.3170106647299</v>
      </c>
    </row>
    <row r="18" spans="1:9" ht="17.5" thickBot="1">
      <c r="A18" s="2" t="s">
        <v>297</v>
      </c>
      <c r="B18" s="2">
        <v>151.55761732318962</v>
      </c>
      <c r="C18" s="2">
        <v>43.314567857173571</v>
      </c>
      <c r="D18" s="2">
        <v>3.4989987161580167</v>
      </c>
      <c r="E18" s="2">
        <v>1.2345741880353037E-3</v>
      </c>
      <c r="F18" s="2">
        <v>63.793966391621538</v>
      </c>
      <c r="G18" s="2">
        <v>239.32126825475768</v>
      </c>
      <c r="H18" s="2">
        <v>63.793966391621538</v>
      </c>
      <c r="I18" s="2">
        <v>239.32126825475768</v>
      </c>
    </row>
    <row r="20" spans="1:9">
      <c r="A20" t="s">
        <v>296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3"/>
  <sheetViews>
    <sheetView workbookViewId="0">
      <selection activeCell="C11" sqref="C11"/>
    </sheetView>
  </sheetViews>
  <sheetFormatPr defaultRowHeight="17"/>
  <sheetData>
    <row r="1" spans="1:4">
      <c r="A1" s="12" t="s">
        <v>286</v>
      </c>
    </row>
    <row r="2" spans="1:4">
      <c r="A2" s="12" t="s">
        <v>285</v>
      </c>
    </row>
    <row r="3" spans="1:4">
      <c r="A3">
        <v>3</v>
      </c>
      <c r="B3" s="13">
        <v>1</v>
      </c>
      <c r="C3" s="13">
        <v>1</v>
      </c>
      <c r="D3">
        <v>1</v>
      </c>
    </row>
    <row r="4" spans="1:4">
      <c r="A4">
        <v>4</v>
      </c>
      <c r="B4" s="13">
        <v>1</v>
      </c>
      <c r="C4" s="13">
        <v>1</v>
      </c>
      <c r="D4">
        <f t="shared" ref="D4:D35" si="0">D3+1</f>
        <v>2</v>
      </c>
    </row>
    <row r="5" spans="1:4">
      <c r="A5">
        <v>2</v>
      </c>
      <c r="B5" s="13">
        <v>0</v>
      </c>
      <c r="C5" s="13">
        <v>1</v>
      </c>
      <c r="D5">
        <f t="shared" si="0"/>
        <v>3</v>
      </c>
    </row>
    <row r="6" spans="1:4">
      <c r="A6">
        <v>3</v>
      </c>
      <c r="B6" s="13">
        <v>1</v>
      </c>
      <c r="C6" s="13">
        <v>1</v>
      </c>
      <c r="D6">
        <f t="shared" si="0"/>
        <v>4</v>
      </c>
    </row>
    <row r="7" spans="1:4">
      <c r="A7">
        <v>3</v>
      </c>
      <c r="B7" s="13">
        <v>0</v>
      </c>
      <c r="C7" s="13">
        <v>1</v>
      </c>
      <c r="D7">
        <f t="shared" si="0"/>
        <v>5</v>
      </c>
    </row>
    <row r="8" spans="1:4">
      <c r="A8">
        <v>3</v>
      </c>
      <c r="B8" s="13">
        <v>0</v>
      </c>
      <c r="C8" s="13">
        <v>1</v>
      </c>
      <c r="D8">
        <f t="shared" si="0"/>
        <v>6</v>
      </c>
    </row>
    <row r="9" spans="1:4">
      <c r="A9">
        <v>10</v>
      </c>
      <c r="B9" s="13">
        <v>1</v>
      </c>
      <c r="C9" s="13">
        <v>1</v>
      </c>
      <c r="D9">
        <f t="shared" si="0"/>
        <v>7</v>
      </c>
    </row>
    <row r="10" spans="1:4">
      <c r="A10">
        <v>2</v>
      </c>
      <c r="B10" s="13">
        <v>0</v>
      </c>
      <c r="C10" s="13">
        <v>0</v>
      </c>
      <c r="D10">
        <f t="shared" si="0"/>
        <v>8</v>
      </c>
    </row>
    <row r="11" spans="1:4">
      <c r="A11">
        <v>6</v>
      </c>
      <c r="B11" s="13">
        <v>0</v>
      </c>
      <c r="C11" s="13">
        <v>0</v>
      </c>
      <c r="D11">
        <f t="shared" si="0"/>
        <v>9</v>
      </c>
    </row>
    <row r="12" spans="1:4">
      <c r="A12">
        <v>2</v>
      </c>
      <c r="B12" s="13">
        <v>0</v>
      </c>
      <c r="C12" s="13">
        <v>0</v>
      </c>
      <c r="D12">
        <f t="shared" si="0"/>
        <v>10</v>
      </c>
    </row>
    <row r="13" spans="1:4">
      <c r="A13">
        <v>3</v>
      </c>
      <c r="B13" s="13">
        <v>0</v>
      </c>
      <c r="C13" s="13">
        <v>1</v>
      </c>
      <c r="D13">
        <f t="shared" si="0"/>
        <v>11</v>
      </c>
    </row>
    <row r="14" spans="1:4">
      <c r="A14">
        <v>6</v>
      </c>
      <c r="B14" s="13">
        <v>0</v>
      </c>
      <c r="C14" s="14">
        <v>1</v>
      </c>
      <c r="D14">
        <f t="shared" si="0"/>
        <v>12</v>
      </c>
    </row>
    <row r="15" spans="1:4">
      <c r="A15">
        <v>4</v>
      </c>
      <c r="B15" s="13">
        <v>0</v>
      </c>
      <c r="C15" s="13">
        <v>1</v>
      </c>
      <c r="D15">
        <f t="shared" si="0"/>
        <v>13</v>
      </c>
    </row>
    <row r="16" spans="1:4">
      <c r="A16">
        <v>5</v>
      </c>
      <c r="B16" s="13">
        <v>0</v>
      </c>
      <c r="C16" s="13">
        <v>1</v>
      </c>
      <c r="D16">
        <f t="shared" si="0"/>
        <v>14</v>
      </c>
    </row>
    <row r="17" spans="1:4">
      <c r="A17">
        <v>2</v>
      </c>
      <c r="B17" s="13">
        <v>0</v>
      </c>
      <c r="C17" s="13">
        <v>1</v>
      </c>
      <c r="D17">
        <f t="shared" si="0"/>
        <v>15</v>
      </c>
    </row>
    <row r="18" spans="1:4">
      <c r="A18">
        <v>4</v>
      </c>
      <c r="B18" s="13">
        <v>0</v>
      </c>
      <c r="C18" s="13">
        <v>1</v>
      </c>
      <c r="D18">
        <f t="shared" si="0"/>
        <v>16</v>
      </c>
    </row>
    <row r="19" spans="1:4">
      <c r="A19">
        <v>4</v>
      </c>
      <c r="B19" s="13">
        <v>0</v>
      </c>
      <c r="C19" s="13">
        <v>1</v>
      </c>
      <c r="D19">
        <f t="shared" si="0"/>
        <v>17</v>
      </c>
    </row>
    <row r="20" spans="1:4">
      <c r="A20">
        <v>4</v>
      </c>
      <c r="B20" s="13">
        <v>0</v>
      </c>
      <c r="C20" s="13">
        <v>1</v>
      </c>
      <c r="D20">
        <f t="shared" si="0"/>
        <v>18</v>
      </c>
    </row>
    <row r="21" spans="1:4">
      <c r="A21">
        <v>4</v>
      </c>
      <c r="B21" s="13">
        <v>0</v>
      </c>
      <c r="C21" s="13">
        <v>1</v>
      </c>
      <c r="D21">
        <f t="shared" si="0"/>
        <v>19</v>
      </c>
    </row>
    <row r="22" spans="1:4">
      <c r="A22">
        <v>4</v>
      </c>
      <c r="B22" s="13">
        <v>1</v>
      </c>
      <c r="C22" s="13">
        <v>1</v>
      </c>
      <c r="D22">
        <f t="shared" si="0"/>
        <v>20</v>
      </c>
    </row>
    <row r="23" spans="1:4">
      <c r="A23">
        <v>4</v>
      </c>
      <c r="B23" s="13">
        <v>1</v>
      </c>
      <c r="C23" s="13">
        <v>1</v>
      </c>
      <c r="D23">
        <f t="shared" si="0"/>
        <v>21</v>
      </c>
    </row>
    <row r="24" spans="1:4">
      <c r="A24">
        <v>3</v>
      </c>
      <c r="B24" s="13">
        <v>0</v>
      </c>
      <c r="C24" s="13">
        <v>1</v>
      </c>
      <c r="D24">
        <f t="shared" si="0"/>
        <v>22</v>
      </c>
    </row>
    <row r="25" spans="1:4">
      <c r="A25">
        <v>5</v>
      </c>
      <c r="B25" s="13">
        <v>0</v>
      </c>
      <c r="C25" s="13">
        <v>1</v>
      </c>
      <c r="D25">
        <f t="shared" si="0"/>
        <v>23</v>
      </c>
    </row>
    <row r="26" spans="1:4">
      <c r="A26">
        <v>4</v>
      </c>
      <c r="B26" s="13">
        <v>0</v>
      </c>
      <c r="C26" s="13">
        <v>0</v>
      </c>
      <c r="D26">
        <f t="shared" si="0"/>
        <v>24</v>
      </c>
    </row>
    <row r="27" spans="1:4">
      <c r="A27">
        <v>11</v>
      </c>
      <c r="B27" s="13">
        <v>0</v>
      </c>
      <c r="C27" s="13">
        <v>0</v>
      </c>
      <c r="D27">
        <f t="shared" si="0"/>
        <v>25</v>
      </c>
    </row>
    <row r="28" spans="1:4">
      <c r="A28">
        <v>1</v>
      </c>
      <c r="B28" s="13">
        <v>0</v>
      </c>
      <c r="C28" s="13">
        <v>1</v>
      </c>
      <c r="D28">
        <f t="shared" si="0"/>
        <v>26</v>
      </c>
    </row>
    <row r="29" spans="1:4">
      <c r="A29">
        <v>5</v>
      </c>
      <c r="B29" s="13">
        <v>1</v>
      </c>
      <c r="C29" s="13">
        <v>1</v>
      </c>
      <c r="D29">
        <f t="shared" si="0"/>
        <v>27</v>
      </c>
    </row>
    <row r="30" spans="1:4">
      <c r="A30">
        <v>4</v>
      </c>
      <c r="B30" s="13">
        <v>0</v>
      </c>
      <c r="C30" s="13">
        <v>0</v>
      </c>
      <c r="D30">
        <f t="shared" si="0"/>
        <v>28</v>
      </c>
    </row>
    <row r="31" spans="1:4">
      <c r="A31">
        <v>4</v>
      </c>
      <c r="B31" s="13">
        <v>1</v>
      </c>
      <c r="C31" s="13">
        <v>1</v>
      </c>
      <c r="D31">
        <f t="shared" si="0"/>
        <v>29</v>
      </c>
    </row>
    <row r="32" spans="1:4">
      <c r="A32">
        <v>3</v>
      </c>
      <c r="B32" s="13">
        <v>1</v>
      </c>
      <c r="C32" s="13">
        <v>1</v>
      </c>
      <c r="D32">
        <f t="shared" si="0"/>
        <v>30</v>
      </c>
    </row>
    <row r="33" spans="1:4">
      <c r="A33">
        <v>3</v>
      </c>
      <c r="B33" s="13">
        <v>0</v>
      </c>
      <c r="C33" s="13">
        <v>0</v>
      </c>
      <c r="D33">
        <f t="shared" si="0"/>
        <v>31</v>
      </c>
    </row>
    <row r="34" spans="1:4">
      <c r="A34">
        <v>2</v>
      </c>
      <c r="B34" s="13">
        <v>0</v>
      </c>
      <c r="C34" s="13">
        <v>0</v>
      </c>
      <c r="D34">
        <f t="shared" si="0"/>
        <v>32</v>
      </c>
    </row>
    <row r="35" spans="1:4">
      <c r="A35">
        <v>2</v>
      </c>
      <c r="B35" s="13">
        <v>1</v>
      </c>
      <c r="C35" s="13">
        <v>1</v>
      </c>
      <c r="D35">
        <f t="shared" si="0"/>
        <v>33</v>
      </c>
    </row>
    <row r="36" spans="1:4">
      <c r="A36">
        <v>3</v>
      </c>
      <c r="B36" s="13">
        <v>0</v>
      </c>
      <c r="C36" s="13">
        <v>1</v>
      </c>
      <c r="D36">
        <f t="shared" ref="D36:D67" si="1">D35+1</f>
        <v>34</v>
      </c>
    </row>
    <row r="37" spans="1:4">
      <c r="A37">
        <v>5</v>
      </c>
      <c r="B37" s="13">
        <v>0</v>
      </c>
      <c r="C37" s="13">
        <v>1</v>
      </c>
      <c r="D37">
        <f t="shared" si="1"/>
        <v>35</v>
      </c>
    </row>
    <row r="38" spans="1:4">
      <c r="A38">
        <v>1</v>
      </c>
      <c r="B38" s="13">
        <v>0</v>
      </c>
      <c r="C38" s="13">
        <v>1</v>
      </c>
      <c r="D38">
        <f t="shared" si="1"/>
        <v>36</v>
      </c>
    </row>
    <row r="39" spans="1:4">
      <c r="A39">
        <v>4</v>
      </c>
      <c r="B39" s="13">
        <v>1</v>
      </c>
      <c r="C39" s="13">
        <v>1</v>
      </c>
      <c r="D39">
        <f t="shared" si="1"/>
        <v>37</v>
      </c>
    </row>
    <row r="40" spans="1:4">
      <c r="A40">
        <v>2</v>
      </c>
      <c r="B40" s="13">
        <v>0</v>
      </c>
      <c r="C40" s="13">
        <v>1</v>
      </c>
      <c r="D40">
        <f t="shared" si="1"/>
        <v>38</v>
      </c>
    </row>
    <row r="41" spans="1:4">
      <c r="A41">
        <v>11</v>
      </c>
      <c r="B41" s="13">
        <v>1</v>
      </c>
      <c r="C41" s="13">
        <v>1</v>
      </c>
      <c r="D41">
        <f t="shared" si="1"/>
        <v>39</v>
      </c>
    </row>
    <row r="42" spans="1:4">
      <c r="A42">
        <v>8</v>
      </c>
      <c r="B42" s="13">
        <v>1</v>
      </c>
      <c r="C42" s="13">
        <v>1</v>
      </c>
      <c r="D42">
        <f t="shared" si="1"/>
        <v>40</v>
      </c>
    </row>
    <row r="43" spans="1:4">
      <c r="A43">
        <v>5</v>
      </c>
      <c r="B43" s="13">
        <v>1</v>
      </c>
      <c r="C43" s="13">
        <v>1</v>
      </c>
      <c r="D43">
        <f t="shared" si="1"/>
        <v>41</v>
      </c>
    </row>
    <row r="44" spans="1:4">
      <c r="A44">
        <v>4</v>
      </c>
      <c r="B44" s="13">
        <v>1</v>
      </c>
      <c r="C44" s="13">
        <v>1</v>
      </c>
      <c r="D44">
        <f t="shared" si="1"/>
        <v>42</v>
      </c>
    </row>
    <row r="45" spans="1:4">
      <c r="A45">
        <v>5</v>
      </c>
      <c r="B45" s="13">
        <v>1</v>
      </c>
      <c r="C45" s="13">
        <v>1</v>
      </c>
      <c r="D45">
        <f t="shared" si="1"/>
        <v>43</v>
      </c>
    </row>
    <row r="46" spans="1:4">
      <c r="A46">
        <v>8</v>
      </c>
      <c r="B46" s="13">
        <v>1</v>
      </c>
      <c r="C46" s="13">
        <v>1</v>
      </c>
      <c r="D46">
        <f t="shared" si="1"/>
        <v>44</v>
      </c>
    </row>
    <row r="47" spans="1:4">
      <c r="A47">
        <v>4</v>
      </c>
      <c r="B47" s="13">
        <v>0</v>
      </c>
      <c r="C47" s="13">
        <v>0</v>
      </c>
      <c r="D47">
        <f t="shared" si="1"/>
        <v>45</v>
      </c>
    </row>
    <row r="48" spans="1:4">
      <c r="A48">
        <v>6</v>
      </c>
      <c r="B48" s="13">
        <v>1</v>
      </c>
      <c r="C48" s="13">
        <v>1</v>
      </c>
      <c r="D48">
        <f t="shared" si="1"/>
        <v>46</v>
      </c>
    </row>
    <row r="49" spans="1:4">
      <c r="A49">
        <v>5</v>
      </c>
      <c r="B49" s="13">
        <v>1</v>
      </c>
      <c r="C49" s="13">
        <v>1</v>
      </c>
      <c r="D49">
        <f t="shared" si="1"/>
        <v>47</v>
      </c>
    </row>
    <row r="50" spans="1:4">
      <c r="A50">
        <v>6</v>
      </c>
      <c r="B50" s="13">
        <v>0</v>
      </c>
      <c r="C50" s="13">
        <v>1</v>
      </c>
      <c r="D50">
        <f t="shared" si="1"/>
        <v>48</v>
      </c>
    </row>
    <row r="51" spans="1:4">
      <c r="A51">
        <v>4</v>
      </c>
      <c r="B51" s="13">
        <v>0</v>
      </c>
      <c r="C51" s="13">
        <v>0</v>
      </c>
      <c r="D51">
        <f t="shared" si="1"/>
        <v>49</v>
      </c>
    </row>
    <row r="52" spans="1:4">
      <c r="A52">
        <v>3</v>
      </c>
      <c r="B52" s="13">
        <v>0</v>
      </c>
      <c r="C52" s="13">
        <v>1</v>
      </c>
      <c r="D52">
        <f t="shared" si="1"/>
        <v>50</v>
      </c>
    </row>
    <row r="53" spans="1:4">
      <c r="A53">
        <v>5</v>
      </c>
      <c r="B53" s="13">
        <v>1</v>
      </c>
      <c r="C53" s="13">
        <v>1</v>
      </c>
      <c r="D53">
        <f t="shared" si="1"/>
        <v>51</v>
      </c>
    </row>
    <row r="54" spans="1:4">
      <c r="A54">
        <v>3</v>
      </c>
      <c r="B54" s="13">
        <v>0</v>
      </c>
      <c r="C54" s="13">
        <v>1</v>
      </c>
      <c r="D54">
        <f t="shared" si="1"/>
        <v>52</v>
      </c>
    </row>
    <row r="55" spans="1:4">
      <c r="A55">
        <v>3</v>
      </c>
      <c r="B55" s="13">
        <v>1</v>
      </c>
      <c r="C55" s="13">
        <v>1</v>
      </c>
      <c r="D55">
        <f t="shared" si="1"/>
        <v>53</v>
      </c>
    </row>
    <row r="56" spans="1:4">
      <c r="A56">
        <v>4</v>
      </c>
      <c r="B56" s="13">
        <v>1</v>
      </c>
      <c r="C56" s="13">
        <v>1</v>
      </c>
      <c r="D56">
        <f t="shared" si="1"/>
        <v>54</v>
      </c>
    </row>
    <row r="57" spans="1:4">
      <c r="A57">
        <v>2</v>
      </c>
      <c r="B57" s="15">
        <v>0</v>
      </c>
      <c r="C57" s="13">
        <v>1</v>
      </c>
      <c r="D57">
        <f t="shared" si="1"/>
        <v>55</v>
      </c>
    </row>
    <row r="58" spans="1:4">
      <c r="A58">
        <v>3</v>
      </c>
      <c r="B58" s="13">
        <v>0</v>
      </c>
      <c r="C58" s="13">
        <v>1</v>
      </c>
      <c r="D58">
        <f t="shared" si="1"/>
        <v>56</v>
      </c>
    </row>
    <row r="59" spans="1:4">
      <c r="A59">
        <v>3</v>
      </c>
      <c r="B59" s="13">
        <v>0</v>
      </c>
      <c r="C59" s="13">
        <v>1</v>
      </c>
      <c r="D59">
        <f t="shared" si="1"/>
        <v>57</v>
      </c>
    </row>
    <row r="60" spans="1:4">
      <c r="A60">
        <v>5</v>
      </c>
      <c r="B60" s="13">
        <v>0</v>
      </c>
      <c r="C60" s="13">
        <v>0</v>
      </c>
      <c r="D60">
        <f t="shared" si="1"/>
        <v>58</v>
      </c>
    </row>
    <row r="61" spans="1:4">
      <c r="A61">
        <v>4</v>
      </c>
      <c r="B61" s="13">
        <v>1</v>
      </c>
      <c r="C61" s="13">
        <v>1</v>
      </c>
      <c r="D61">
        <f t="shared" si="1"/>
        <v>59</v>
      </c>
    </row>
    <row r="62" spans="1:4">
      <c r="A62">
        <v>3</v>
      </c>
      <c r="B62" s="13">
        <v>0</v>
      </c>
      <c r="C62" s="13">
        <v>1</v>
      </c>
      <c r="D62">
        <f t="shared" si="1"/>
        <v>60</v>
      </c>
    </row>
    <row r="63" spans="1:4">
      <c r="A63">
        <v>4</v>
      </c>
      <c r="B63" s="13">
        <v>0</v>
      </c>
      <c r="C63" s="13">
        <v>0</v>
      </c>
      <c r="D63">
        <f t="shared" si="1"/>
        <v>61</v>
      </c>
    </row>
    <row r="64" spans="1:4">
      <c r="A64">
        <v>3</v>
      </c>
      <c r="B64" s="13">
        <v>1</v>
      </c>
      <c r="C64" s="13">
        <v>1</v>
      </c>
      <c r="D64">
        <f t="shared" si="1"/>
        <v>62</v>
      </c>
    </row>
    <row r="65" spans="1:4">
      <c r="A65">
        <v>2</v>
      </c>
      <c r="B65" s="13">
        <v>1</v>
      </c>
      <c r="C65" s="13">
        <v>1</v>
      </c>
      <c r="D65">
        <f t="shared" si="1"/>
        <v>63</v>
      </c>
    </row>
    <row r="66" spans="1:4">
      <c r="A66">
        <v>4</v>
      </c>
      <c r="B66" s="13">
        <v>1</v>
      </c>
      <c r="C66" s="13">
        <v>1</v>
      </c>
      <c r="D66">
        <f t="shared" si="1"/>
        <v>64</v>
      </c>
    </row>
    <row r="67" spans="1:4">
      <c r="A67">
        <v>4</v>
      </c>
      <c r="B67" s="13">
        <v>0</v>
      </c>
      <c r="C67" s="13">
        <v>0</v>
      </c>
      <c r="D67">
        <f t="shared" si="1"/>
        <v>65</v>
      </c>
    </row>
    <row r="68" spans="1:4">
      <c r="A68">
        <v>3</v>
      </c>
      <c r="B68" s="13">
        <v>1</v>
      </c>
      <c r="C68" s="13">
        <v>1</v>
      </c>
      <c r="D68">
        <f t="shared" ref="D68:D102" si="2">D67+1</f>
        <v>66</v>
      </c>
    </row>
    <row r="69" spans="1:4">
      <c r="A69">
        <v>1</v>
      </c>
      <c r="B69" s="13">
        <v>1</v>
      </c>
      <c r="C69" s="13">
        <v>1</v>
      </c>
      <c r="D69">
        <f t="shared" si="2"/>
        <v>67</v>
      </c>
    </row>
    <row r="70" spans="1:4">
      <c r="A70">
        <v>3</v>
      </c>
      <c r="B70" s="13">
        <v>0</v>
      </c>
      <c r="C70" s="13">
        <v>1</v>
      </c>
      <c r="D70">
        <f t="shared" si="2"/>
        <v>68</v>
      </c>
    </row>
    <row r="71" spans="1:4">
      <c r="A71">
        <v>3</v>
      </c>
      <c r="B71" s="13">
        <v>0</v>
      </c>
      <c r="C71" s="13">
        <v>1</v>
      </c>
      <c r="D71">
        <f t="shared" si="2"/>
        <v>69</v>
      </c>
    </row>
    <row r="72" spans="1:4">
      <c r="A72">
        <v>2</v>
      </c>
      <c r="B72" s="13">
        <v>0</v>
      </c>
      <c r="C72" s="13">
        <v>1</v>
      </c>
      <c r="D72">
        <f t="shared" si="2"/>
        <v>70</v>
      </c>
    </row>
    <row r="73" spans="1:4">
      <c r="A73">
        <v>4</v>
      </c>
      <c r="B73" s="13">
        <v>1</v>
      </c>
      <c r="C73" s="13">
        <v>1</v>
      </c>
      <c r="D73">
        <f t="shared" si="2"/>
        <v>71</v>
      </c>
    </row>
    <row r="74" spans="1:4">
      <c r="A74">
        <v>5</v>
      </c>
      <c r="B74" s="13">
        <v>0</v>
      </c>
      <c r="C74" s="13">
        <v>1</v>
      </c>
      <c r="D74">
        <f t="shared" si="2"/>
        <v>72</v>
      </c>
    </row>
    <row r="75" spans="1:4">
      <c r="A75">
        <v>5</v>
      </c>
      <c r="B75" s="13">
        <v>0</v>
      </c>
      <c r="C75" s="13">
        <v>1</v>
      </c>
      <c r="D75">
        <f t="shared" si="2"/>
        <v>73</v>
      </c>
    </row>
    <row r="76" spans="1:4">
      <c r="A76">
        <v>5</v>
      </c>
      <c r="B76" s="13">
        <v>1</v>
      </c>
      <c r="C76" s="13">
        <v>1</v>
      </c>
      <c r="D76">
        <f t="shared" si="2"/>
        <v>74</v>
      </c>
    </row>
    <row r="77" spans="1:4">
      <c r="A77">
        <v>8</v>
      </c>
      <c r="B77" s="13">
        <v>0</v>
      </c>
      <c r="C77" s="13">
        <v>1</v>
      </c>
      <c r="D77">
        <f t="shared" si="2"/>
        <v>75</v>
      </c>
    </row>
    <row r="78" spans="1:4">
      <c r="A78">
        <v>3</v>
      </c>
      <c r="B78" s="13">
        <v>0</v>
      </c>
      <c r="C78" s="13">
        <v>0</v>
      </c>
      <c r="D78">
        <f t="shared" si="2"/>
        <v>76</v>
      </c>
    </row>
    <row r="79" spans="1:4">
      <c r="A79">
        <v>7</v>
      </c>
      <c r="B79" s="13">
        <v>1</v>
      </c>
      <c r="C79" s="13">
        <v>1</v>
      </c>
      <c r="D79">
        <f t="shared" si="2"/>
        <v>77</v>
      </c>
    </row>
    <row r="80" spans="1:4">
      <c r="A80">
        <v>2</v>
      </c>
      <c r="B80" s="13">
        <v>0</v>
      </c>
      <c r="C80" s="13">
        <v>1</v>
      </c>
      <c r="D80">
        <f t="shared" si="2"/>
        <v>78</v>
      </c>
    </row>
    <row r="81" spans="1:4">
      <c r="A81">
        <v>4</v>
      </c>
      <c r="B81" s="13">
        <v>0</v>
      </c>
      <c r="C81" s="13">
        <v>1</v>
      </c>
      <c r="D81">
        <f t="shared" si="2"/>
        <v>79</v>
      </c>
    </row>
    <row r="82" spans="1:4">
      <c r="A82">
        <v>2</v>
      </c>
      <c r="B82" s="13">
        <v>0</v>
      </c>
      <c r="C82" s="13">
        <v>1</v>
      </c>
      <c r="D82">
        <f t="shared" si="2"/>
        <v>80</v>
      </c>
    </row>
    <row r="83" spans="1:4">
      <c r="A83">
        <v>2</v>
      </c>
      <c r="B83" s="13">
        <v>0</v>
      </c>
      <c r="C83" s="13">
        <v>1</v>
      </c>
      <c r="D83">
        <f t="shared" si="2"/>
        <v>81</v>
      </c>
    </row>
    <row r="84" spans="1:4">
      <c r="A84">
        <v>2</v>
      </c>
      <c r="B84" s="13">
        <v>0</v>
      </c>
      <c r="C84" s="13">
        <v>1</v>
      </c>
      <c r="D84">
        <f t="shared" si="2"/>
        <v>82</v>
      </c>
    </row>
    <row r="85" spans="1:4">
      <c r="A85">
        <v>3</v>
      </c>
      <c r="B85" s="13">
        <v>0</v>
      </c>
      <c r="C85" s="13">
        <v>1</v>
      </c>
      <c r="D85">
        <f t="shared" si="2"/>
        <v>83</v>
      </c>
    </row>
    <row r="86" spans="1:4">
      <c r="A86">
        <v>2</v>
      </c>
      <c r="B86" s="13">
        <v>1</v>
      </c>
      <c r="C86" s="13">
        <v>1</v>
      </c>
      <c r="D86">
        <f t="shared" si="2"/>
        <v>84</v>
      </c>
    </row>
    <row r="87" spans="1:4">
      <c r="A87">
        <v>3</v>
      </c>
      <c r="B87" s="13">
        <v>0</v>
      </c>
      <c r="C87" s="13">
        <v>1</v>
      </c>
      <c r="D87">
        <f t="shared" si="2"/>
        <v>85</v>
      </c>
    </row>
    <row r="88" spans="1:4">
      <c r="A88">
        <v>2</v>
      </c>
      <c r="B88" s="13">
        <v>1</v>
      </c>
      <c r="C88" s="13">
        <v>1</v>
      </c>
      <c r="D88">
        <f t="shared" si="2"/>
        <v>86</v>
      </c>
    </row>
    <row r="89" spans="1:4">
      <c r="A89">
        <v>3</v>
      </c>
      <c r="B89" s="14">
        <v>0</v>
      </c>
      <c r="C89" s="13">
        <v>1</v>
      </c>
      <c r="D89">
        <f t="shared" si="2"/>
        <v>87</v>
      </c>
    </row>
    <row r="90" spans="1:4">
      <c r="A90">
        <v>2</v>
      </c>
      <c r="B90" s="13">
        <v>0</v>
      </c>
      <c r="C90" s="13">
        <v>1</v>
      </c>
      <c r="D90">
        <f t="shared" si="2"/>
        <v>88</v>
      </c>
    </row>
    <row r="91" spans="1:4">
      <c r="A91">
        <v>4</v>
      </c>
      <c r="B91" s="13">
        <v>0</v>
      </c>
      <c r="C91" s="13">
        <v>1</v>
      </c>
      <c r="D91">
        <f t="shared" si="2"/>
        <v>89</v>
      </c>
    </row>
    <row r="92" spans="1:4">
      <c r="A92">
        <v>4</v>
      </c>
      <c r="B92" s="13">
        <v>0</v>
      </c>
      <c r="C92" s="13">
        <v>1</v>
      </c>
      <c r="D92">
        <f t="shared" si="2"/>
        <v>90</v>
      </c>
    </row>
    <row r="93" spans="1:4">
      <c r="A93">
        <v>2</v>
      </c>
      <c r="B93" s="13">
        <v>0</v>
      </c>
      <c r="C93" s="13">
        <v>0</v>
      </c>
      <c r="D93">
        <f t="shared" si="2"/>
        <v>91</v>
      </c>
    </row>
    <row r="94" spans="1:4">
      <c r="A94">
        <v>5</v>
      </c>
      <c r="B94" s="13">
        <v>1</v>
      </c>
      <c r="C94" s="13">
        <v>1</v>
      </c>
      <c r="D94">
        <f t="shared" si="2"/>
        <v>92</v>
      </c>
    </row>
    <row r="95" spans="1:4">
      <c r="A95">
        <v>5</v>
      </c>
      <c r="B95" s="13">
        <v>0</v>
      </c>
      <c r="C95" s="13">
        <v>1</v>
      </c>
      <c r="D95">
        <f t="shared" si="2"/>
        <v>93</v>
      </c>
    </row>
    <row r="96" spans="1:4">
      <c r="A96">
        <v>5</v>
      </c>
      <c r="B96" s="13">
        <v>0</v>
      </c>
      <c r="C96" s="13">
        <v>0</v>
      </c>
      <c r="D96">
        <f t="shared" si="2"/>
        <v>94</v>
      </c>
    </row>
    <row r="97" spans="1:4">
      <c r="A97">
        <v>2</v>
      </c>
      <c r="B97" s="13">
        <v>0</v>
      </c>
      <c r="C97" s="13">
        <v>1</v>
      </c>
      <c r="D97">
        <f t="shared" si="2"/>
        <v>95</v>
      </c>
    </row>
    <row r="98" spans="1:4">
      <c r="A98">
        <v>3</v>
      </c>
      <c r="B98" s="13">
        <v>1</v>
      </c>
      <c r="C98" s="13">
        <v>1</v>
      </c>
      <c r="D98">
        <f t="shared" si="2"/>
        <v>96</v>
      </c>
    </row>
    <row r="99" spans="1:4">
      <c r="A99">
        <v>2</v>
      </c>
      <c r="B99" s="14">
        <v>0</v>
      </c>
      <c r="C99" s="13">
        <v>1</v>
      </c>
      <c r="D99">
        <f t="shared" si="2"/>
        <v>97</v>
      </c>
    </row>
    <row r="100" spans="1:4">
      <c r="A100">
        <v>5</v>
      </c>
      <c r="B100" s="13">
        <v>0</v>
      </c>
      <c r="C100" s="13">
        <v>1</v>
      </c>
      <c r="D100">
        <f t="shared" si="2"/>
        <v>98</v>
      </c>
    </row>
    <row r="101" spans="1:4">
      <c r="A101">
        <v>2</v>
      </c>
      <c r="B101" s="13">
        <v>1</v>
      </c>
      <c r="C101" s="13">
        <v>1</v>
      </c>
      <c r="D101">
        <f t="shared" si="2"/>
        <v>99</v>
      </c>
    </row>
    <row r="102" spans="1:4">
      <c r="A102">
        <v>4</v>
      </c>
      <c r="B102" s="13">
        <v>1</v>
      </c>
      <c r="C102" s="13">
        <v>1</v>
      </c>
      <c r="D102">
        <f t="shared" si="2"/>
        <v>100</v>
      </c>
    </row>
    <row r="103" spans="1:4">
      <c r="A103">
        <v>7</v>
      </c>
      <c r="B103" s="13">
        <v>0</v>
      </c>
      <c r="C103" s="13">
        <v>1</v>
      </c>
      <c r="D103">
        <v>1</v>
      </c>
    </row>
    <row r="104" spans="1:4">
      <c r="A104">
        <v>4</v>
      </c>
      <c r="B104" s="13">
        <v>1</v>
      </c>
      <c r="C104" s="13">
        <v>1</v>
      </c>
      <c r="D104">
        <f t="shared" ref="D104:D135" si="3">D103+1</f>
        <v>2</v>
      </c>
    </row>
    <row r="105" spans="1:4">
      <c r="A105">
        <v>3</v>
      </c>
      <c r="B105" s="13">
        <v>0</v>
      </c>
      <c r="C105" s="13">
        <v>1</v>
      </c>
      <c r="D105">
        <f t="shared" si="3"/>
        <v>3</v>
      </c>
    </row>
    <row r="106" spans="1:4">
      <c r="A106">
        <v>2</v>
      </c>
      <c r="B106" s="13">
        <v>0</v>
      </c>
      <c r="C106" s="13">
        <v>1</v>
      </c>
      <c r="D106">
        <f t="shared" si="3"/>
        <v>4</v>
      </c>
    </row>
    <row r="107" spans="1:4">
      <c r="A107">
        <v>3</v>
      </c>
      <c r="B107" s="13">
        <v>0</v>
      </c>
      <c r="C107" s="13">
        <v>1</v>
      </c>
      <c r="D107">
        <f t="shared" si="3"/>
        <v>5</v>
      </c>
    </row>
    <row r="108" spans="1:4">
      <c r="A108">
        <v>7</v>
      </c>
      <c r="B108" s="13">
        <v>0</v>
      </c>
      <c r="C108" s="13">
        <v>1</v>
      </c>
      <c r="D108">
        <f t="shared" si="3"/>
        <v>6</v>
      </c>
    </row>
    <row r="109" spans="1:4">
      <c r="A109">
        <v>4</v>
      </c>
      <c r="B109" s="13">
        <v>0</v>
      </c>
      <c r="C109" s="13">
        <v>1</v>
      </c>
      <c r="D109">
        <f t="shared" si="3"/>
        <v>7</v>
      </c>
    </row>
    <row r="110" spans="1:4">
      <c r="A110">
        <v>7</v>
      </c>
      <c r="B110" s="13">
        <v>0</v>
      </c>
      <c r="C110" s="13">
        <v>1</v>
      </c>
      <c r="D110">
        <f t="shared" si="3"/>
        <v>8</v>
      </c>
    </row>
    <row r="111" spans="1:4">
      <c r="A111">
        <v>2</v>
      </c>
      <c r="B111" s="13">
        <v>1</v>
      </c>
      <c r="C111" s="13">
        <v>1</v>
      </c>
      <c r="D111">
        <f t="shared" si="3"/>
        <v>9</v>
      </c>
    </row>
    <row r="112" spans="1:4">
      <c r="A112">
        <v>2</v>
      </c>
      <c r="B112" s="13">
        <v>0</v>
      </c>
      <c r="C112" s="14">
        <v>1</v>
      </c>
      <c r="D112">
        <f t="shared" si="3"/>
        <v>10</v>
      </c>
    </row>
    <row r="113" spans="1:4">
      <c r="A113">
        <v>3</v>
      </c>
      <c r="B113" s="13">
        <v>0</v>
      </c>
      <c r="C113" s="13">
        <v>1</v>
      </c>
      <c r="D113">
        <f t="shared" si="3"/>
        <v>11</v>
      </c>
    </row>
    <row r="114" spans="1:4">
      <c r="A114">
        <v>1</v>
      </c>
      <c r="B114" s="13">
        <v>0</v>
      </c>
      <c r="C114" s="13">
        <v>1</v>
      </c>
      <c r="D114">
        <f t="shared" si="3"/>
        <v>12</v>
      </c>
    </row>
    <row r="115" spans="1:4">
      <c r="A115">
        <v>4</v>
      </c>
      <c r="B115" s="13">
        <v>0</v>
      </c>
      <c r="C115" s="13">
        <v>1</v>
      </c>
      <c r="D115">
        <f t="shared" si="3"/>
        <v>13</v>
      </c>
    </row>
    <row r="116" spans="1:4">
      <c r="A116">
        <v>2</v>
      </c>
      <c r="B116" s="13">
        <v>0</v>
      </c>
      <c r="C116" s="13">
        <v>1</v>
      </c>
      <c r="D116">
        <f t="shared" si="3"/>
        <v>14</v>
      </c>
    </row>
    <row r="117" spans="1:4">
      <c r="A117">
        <v>4</v>
      </c>
      <c r="B117" s="13">
        <v>1</v>
      </c>
      <c r="C117" s="13">
        <v>1</v>
      </c>
      <c r="D117">
        <f t="shared" si="3"/>
        <v>15</v>
      </c>
    </row>
    <row r="118" spans="1:4">
      <c r="A118">
        <v>2</v>
      </c>
      <c r="B118" s="13">
        <v>1</v>
      </c>
      <c r="C118" s="13">
        <v>1</v>
      </c>
      <c r="D118">
        <f t="shared" si="3"/>
        <v>16</v>
      </c>
    </row>
    <row r="119" spans="1:4">
      <c r="A119">
        <v>4</v>
      </c>
      <c r="B119" s="13">
        <v>1</v>
      </c>
      <c r="C119" s="13">
        <v>1</v>
      </c>
      <c r="D119">
        <f t="shared" si="3"/>
        <v>17</v>
      </c>
    </row>
    <row r="120" spans="1:4">
      <c r="A120">
        <v>10</v>
      </c>
      <c r="B120" s="13">
        <v>1</v>
      </c>
      <c r="C120" s="13">
        <v>1</v>
      </c>
      <c r="D120">
        <f t="shared" si="3"/>
        <v>18</v>
      </c>
    </row>
    <row r="121" spans="1:4">
      <c r="A121">
        <v>4</v>
      </c>
      <c r="B121" s="13">
        <v>0</v>
      </c>
      <c r="C121" s="13">
        <v>1</v>
      </c>
      <c r="D121">
        <f t="shared" si="3"/>
        <v>19</v>
      </c>
    </row>
    <row r="122" spans="1:4">
      <c r="A122">
        <v>4</v>
      </c>
      <c r="B122" s="13">
        <v>0</v>
      </c>
      <c r="C122" s="13">
        <v>0</v>
      </c>
      <c r="D122">
        <f t="shared" si="3"/>
        <v>20</v>
      </c>
    </row>
    <row r="123" spans="1:4">
      <c r="A123">
        <v>3</v>
      </c>
      <c r="B123" s="13">
        <v>0</v>
      </c>
      <c r="C123" s="14">
        <v>1</v>
      </c>
      <c r="D123">
        <f t="shared" si="3"/>
        <v>21</v>
      </c>
    </row>
    <row r="124" spans="1:4">
      <c r="A124">
        <v>5</v>
      </c>
      <c r="B124" s="13">
        <v>0</v>
      </c>
      <c r="C124" s="13">
        <v>0</v>
      </c>
      <c r="D124">
        <f t="shared" si="3"/>
        <v>22</v>
      </c>
    </row>
    <row r="125" spans="1:4">
      <c r="A125">
        <v>3</v>
      </c>
      <c r="B125" s="13">
        <v>1</v>
      </c>
      <c r="C125" s="13">
        <v>1</v>
      </c>
      <c r="D125">
        <f t="shared" si="3"/>
        <v>23</v>
      </c>
    </row>
    <row r="126" spans="1:4">
      <c r="A126">
        <v>3</v>
      </c>
      <c r="B126" s="13">
        <v>0</v>
      </c>
      <c r="C126" s="13">
        <v>1</v>
      </c>
      <c r="D126">
        <f t="shared" si="3"/>
        <v>24</v>
      </c>
    </row>
    <row r="127" spans="1:4">
      <c r="A127">
        <v>4</v>
      </c>
      <c r="B127" s="13">
        <v>0</v>
      </c>
      <c r="C127" s="13">
        <v>1</v>
      </c>
      <c r="D127">
        <f t="shared" si="3"/>
        <v>25</v>
      </c>
    </row>
    <row r="128" spans="1:4">
      <c r="A128">
        <v>2</v>
      </c>
      <c r="B128" s="13">
        <v>0</v>
      </c>
      <c r="C128" s="13">
        <v>1</v>
      </c>
      <c r="D128">
        <f t="shared" si="3"/>
        <v>26</v>
      </c>
    </row>
    <row r="129" spans="1:4">
      <c r="A129">
        <v>8</v>
      </c>
      <c r="B129" s="13">
        <v>0</v>
      </c>
      <c r="C129" s="13">
        <v>1</v>
      </c>
      <c r="D129">
        <f t="shared" si="3"/>
        <v>27</v>
      </c>
    </row>
    <row r="130" spans="1:4">
      <c r="A130">
        <v>2</v>
      </c>
      <c r="B130" s="13">
        <v>0</v>
      </c>
      <c r="C130" s="13">
        <v>1</v>
      </c>
      <c r="D130">
        <f t="shared" si="3"/>
        <v>28</v>
      </c>
    </row>
    <row r="131" spans="1:4">
      <c r="A131">
        <v>3</v>
      </c>
      <c r="B131" s="13">
        <v>0</v>
      </c>
      <c r="C131" s="13">
        <v>1</v>
      </c>
      <c r="D131">
        <f t="shared" si="3"/>
        <v>29</v>
      </c>
    </row>
    <row r="132" spans="1:4">
      <c r="A132">
        <v>4</v>
      </c>
      <c r="B132" s="13">
        <v>1</v>
      </c>
      <c r="C132" s="13">
        <v>1</v>
      </c>
      <c r="D132">
        <f t="shared" si="3"/>
        <v>30</v>
      </c>
    </row>
    <row r="133" spans="1:4">
      <c r="A133">
        <v>2</v>
      </c>
      <c r="B133" s="13">
        <v>0</v>
      </c>
      <c r="C133" s="13">
        <v>1</v>
      </c>
      <c r="D133">
        <f t="shared" si="3"/>
        <v>31</v>
      </c>
    </row>
    <row r="134" spans="1:4">
      <c r="A134">
        <v>4</v>
      </c>
      <c r="B134" s="13">
        <v>0</v>
      </c>
      <c r="C134" s="13">
        <v>1</v>
      </c>
      <c r="D134">
        <f t="shared" si="3"/>
        <v>32</v>
      </c>
    </row>
    <row r="135" spans="1:4">
      <c r="A135">
        <v>3</v>
      </c>
      <c r="B135" s="13">
        <v>0</v>
      </c>
      <c r="C135" s="13">
        <v>1</v>
      </c>
      <c r="D135">
        <f t="shared" si="3"/>
        <v>33</v>
      </c>
    </row>
    <row r="136" spans="1:4">
      <c r="A136">
        <v>4</v>
      </c>
      <c r="B136" s="13">
        <v>0</v>
      </c>
      <c r="C136" s="14">
        <v>0</v>
      </c>
      <c r="D136">
        <f t="shared" ref="D136:D167" si="4">D135+1</f>
        <v>34</v>
      </c>
    </row>
    <row r="137" spans="1:4">
      <c r="A137">
        <v>2</v>
      </c>
      <c r="B137" s="13">
        <v>0</v>
      </c>
      <c r="C137" s="13">
        <v>0</v>
      </c>
      <c r="D137">
        <f t="shared" si="4"/>
        <v>35</v>
      </c>
    </row>
    <row r="138" spans="1:4">
      <c r="A138">
        <v>3</v>
      </c>
      <c r="B138" s="13">
        <v>0</v>
      </c>
      <c r="C138" s="14">
        <v>0</v>
      </c>
      <c r="D138">
        <f t="shared" si="4"/>
        <v>36</v>
      </c>
    </row>
    <row r="139" spans="1:4">
      <c r="A139">
        <v>4</v>
      </c>
      <c r="B139" s="13">
        <v>0</v>
      </c>
      <c r="C139" s="13">
        <v>1</v>
      </c>
      <c r="D139">
        <f t="shared" si="4"/>
        <v>37</v>
      </c>
    </row>
    <row r="140" spans="1:4">
      <c r="A140">
        <v>2</v>
      </c>
      <c r="B140" s="13">
        <v>0</v>
      </c>
      <c r="C140" s="13">
        <v>1</v>
      </c>
      <c r="D140">
        <f t="shared" si="4"/>
        <v>38</v>
      </c>
    </row>
    <row r="141" spans="1:4">
      <c r="A141">
        <v>3</v>
      </c>
      <c r="B141" s="13">
        <v>1</v>
      </c>
      <c r="C141" s="13">
        <v>1</v>
      </c>
      <c r="D141">
        <f t="shared" si="4"/>
        <v>39</v>
      </c>
    </row>
    <row r="142" spans="1:4">
      <c r="A142">
        <v>2</v>
      </c>
      <c r="B142" s="13">
        <v>1</v>
      </c>
      <c r="C142" s="13">
        <v>1</v>
      </c>
      <c r="D142">
        <f t="shared" si="4"/>
        <v>40</v>
      </c>
    </row>
    <row r="143" spans="1:4">
      <c r="A143">
        <v>5</v>
      </c>
      <c r="B143" s="13">
        <v>0</v>
      </c>
      <c r="C143" s="13">
        <v>1</v>
      </c>
      <c r="D143">
        <f t="shared" si="4"/>
        <v>41</v>
      </c>
    </row>
    <row r="144" spans="1:4">
      <c r="A144">
        <v>1</v>
      </c>
      <c r="B144" s="13">
        <v>1</v>
      </c>
      <c r="C144" s="13">
        <v>1</v>
      </c>
      <c r="D144">
        <f t="shared" si="4"/>
        <v>42</v>
      </c>
    </row>
    <row r="145" spans="1:4">
      <c r="A145">
        <v>2</v>
      </c>
      <c r="B145" s="13">
        <v>0</v>
      </c>
      <c r="C145" s="13">
        <v>0</v>
      </c>
      <c r="D145">
        <f t="shared" si="4"/>
        <v>43</v>
      </c>
    </row>
    <row r="146" spans="1:4">
      <c r="A146">
        <v>2</v>
      </c>
      <c r="B146" s="13">
        <v>0</v>
      </c>
      <c r="C146" s="14">
        <v>1</v>
      </c>
      <c r="D146">
        <f t="shared" si="4"/>
        <v>44</v>
      </c>
    </row>
    <row r="147" spans="1:4">
      <c r="A147">
        <v>3</v>
      </c>
      <c r="B147" s="13">
        <v>0</v>
      </c>
      <c r="C147" s="13">
        <v>1</v>
      </c>
      <c r="D147">
        <f t="shared" si="4"/>
        <v>45</v>
      </c>
    </row>
    <row r="148" spans="1:4">
      <c r="A148">
        <v>2</v>
      </c>
      <c r="B148" s="13">
        <v>0</v>
      </c>
      <c r="C148" s="13">
        <v>1</v>
      </c>
      <c r="D148">
        <f t="shared" si="4"/>
        <v>46</v>
      </c>
    </row>
    <row r="149" spans="1:4">
      <c r="A149">
        <v>5</v>
      </c>
      <c r="B149" s="13">
        <v>0</v>
      </c>
      <c r="C149" s="13">
        <v>1</v>
      </c>
      <c r="D149">
        <f t="shared" si="4"/>
        <v>47</v>
      </c>
    </row>
    <row r="150" spans="1:4">
      <c r="A150">
        <v>2</v>
      </c>
      <c r="B150" s="13">
        <v>0</v>
      </c>
      <c r="C150" s="13">
        <v>0</v>
      </c>
      <c r="D150">
        <f t="shared" si="4"/>
        <v>48</v>
      </c>
    </row>
    <row r="151" spans="1:4">
      <c r="A151">
        <v>6</v>
      </c>
      <c r="B151" s="13">
        <v>0</v>
      </c>
      <c r="C151" s="13">
        <v>1</v>
      </c>
      <c r="D151">
        <f t="shared" si="4"/>
        <v>49</v>
      </c>
    </row>
    <row r="152" spans="1:4">
      <c r="A152">
        <v>3</v>
      </c>
      <c r="B152" s="13">
        <v>0</v>
      </c>
      <c r="C152" s="13">
        <v>1</v>
      </c>
      <c r="D152">
        <f t="shared" si="4"/>
        <v>50</v>
      </c>
    </row>
    <row r="153" spans="1:4">
      <c r="A153">
        <v>5</v>
      </c>
      <c r="B153" s="13">
        <v>0</v>
      </c>
      <c r="C153" s="13">
        <v>1</v>
      </c>
      <c r="D153">
        <f t="shared" si="4"/>
        <v>51</v>
      </c>
    </row>
    <row r="154" spans="1:4">
      <c r="A154">
        <v>5</v>
      </c>
      <c r="B154" s="13">
        <v>0</v>
      </c>
      <c r="C154" s="13">
        <v>1</v>
      </c>
      <c r="D154">
        <f t="shared" si="4"/>
        <v>52</v>
      </c>
    </row>
    <row r="155" spans="1:4">
      <c r="A155">
        <v>3</v>
      </c>
      <c r="B155" s="13">
        <v>1</v>
      </c>
      <c r="C155" s="13">
        <v>1</v>
      </c>
      <c r="D155">
        <f t="shared" si="4"/>
        <v>53</v>
      </c>
    </row>
    <row r="156" spans="1:4">
      <c r="A156">
        <v>8</v>
      </c>
      <c r="B156" s="13">
        <v>1</v>
      </c>
      <c r="C156" s="13">
        <v>1</v>
      </c>
      <c r="D156">
        <f t="shared" si="4"/>
        <v>54</v>
      </c>
    </row>
    <row r="157" spans="1:4">
      <c r="A157">
        <v>3</v>
      </c>
      <c r="B157" s="13">
        <v>0</v>
      </c>
      <c r="C157" s="14">
        <v>1</v>
      </c>
      <c r="D157">
        <f t="shared" si="4"/>
        <v>55</v>
      </c>
    </row>
    <row r="158" spans="1:4">
      <c r="A158">
        <v>3</v>
      </c>
      <c r="B158" s="13">
        <v>0</v>
      </c>
      <c r="C158" s="13">
        <v>1</v>
      </c>
      <c r="D158">
        <f t="shared" si="4"/>
        <v>56</v>
      </c>
    </row>
    <row r="159" spans="1:4">
      <c r="A159">
        <v>3</v>
      </c>
      <c r="B159" s="13">
        <v>0</v>
      </c>
      <c r="C159" s="13">
        <v>1</v>
      </c>
      <c r="D159">
        <f t="shared" si="4"/>
        <v>57</v>
      </c>
    </row>
    <row r="160" spans="1:4">
      <c r="A160">
        <v>3</v>
      </c>
      <c r="B160" s="13">
        <v>1</v>
      </c>
      <c r="C160" s="13">
        <v>1</v>
      </c>
      <c r="D160">
        <f t="shared" si="4"/>
        <v>58</v>
      </c>
    </row>
    <row r="161" spans="1:4">
      <c r="A161">
        <v>2</v>
      </c>
      <c r="B161" s="13">
        <v>1</v>
      </c>
      <c r="C161" s="13">
        <v>1</v>
      </c>
      <c r="D161">
        <f t="shared" si="4"/>
        <v>59</v>
      </c>
    </row>
    <row r="162" spans="1:4">
      <c r="A162">
        <v>2</v>
      </c>
      <c r="B162" s="13">
        <v>1</v>
      </c>
      <c r="C162" s="13">
        <v>1</v>
      </c>
      <c r="D162">
        <f t="shared" si="4"/>
        <v>60</v>
      </c>
    </row>
    <row r="163" spans="1:4">
      <c r="A163">
        <v>5</v>
      </c>
      <c r="B163" s="13">
        <v>0</v>
      </c>
      <c r="C163" s="13">
        <v>1</v>
      </c>
      <c r="D163">
        <f t="shared" si="4"/>
        <v>61</v>
      </c>
    </row>
    <row r="164" spans="1:4">
      <c r="A164">
        <v>5</v>
      </c>
      <c r="B164" s="13">
        <v>1</v>
      </c>
      <c r="C164" s="13">
        <v>1</v>
      </c>
      <c r="D164">
        <f t="shared" si="4"/>
        <v>62</v>
      </c>
    </row>
    <row r="165" spans="1:4">
      <c r="A165">
        <v>3</v>
      </c>
      <c r="B165" s="13">
        <v>0</v>
      </c>
      <c r="C165" s="13">
        <v>0</v>
      </c>
      <c r="D165">
        <f t="shared" si="4"/>
        <v>63</v>
      </c>
    </row>
    <row r="166" spans="1:4">
      <c r="A166">
        <v>2</v>
      </c>
      <c r="B166" s="13">
        <v>0</v>
      </c>
      <c r="C166" s="13">
        <v>1</v>
      </c>
      <c r="D166">
        <f t="shared" si="4"/>
        <v>64</v>
      </c>
    </row>
    <row r="167" spans="1:4">
      <c r="A167">
        <v>3</v>
      </c>
      <c r="B167" s="13">
        <v>1</v>
      </c>
      <c r="C167" s="13">
        <v>1</v>
      </c>
      <c r="D167">
        <f t="shared" si="4"/>
        <v>65</v>
      </c>
    </row>
    <row r="168" spans="1:4">
      <c r="A168">
        <v>4</v>
      </c>
      <c r="B168" s="13">
        <v>0</v>
      </c>
      <c r="C168" s="13">
        <v>1</v>
      </c>
      <c r="D168">
        <f t="shared" ref="D168:D202" si="5">D167+1</f>
        <v>66</v>
      </c>
    </row>
    <row r="169" spans="1:4">
      <c r="A169">
        <v>4</v>
      </c>
      <c r="B169" s="13">
        <v>1</v>
      </c>
      <c r="C169" s="13">
        <v>1</v>
      </c>
      <c r="D169">
        <f t="shared" si="5"/>
        <v>67</v>
      </c>
    </row>
    <row r="170" spans="1:4">
      <c r="A170">
        <v>3</v>
      </c>
      <c r="B170" s="13">
        <v>0</v>
      </c>
      <c r="C170" s="13">
        <v>1</v>
      </c>
      <c r="D170">
        <f t="shared" si="5"/>
        <v>68</v>
      </c>
    </row>
    <row r="171" spans="1:4">
      <c r="A171">
        <v>2</v>
      </c>
      <c r="B171" s="13">
        <v>0</v>
      </c>
      <c r="C171" s="13">
        <v>0</v>
      </c>
      <c r="D171">
        <f t="shared" si="5"/>
        <v>69</v>
      </c>
    </row>
    <row r="172" spans="1:4">
      <c r="A172">
        <v>3</v>
      </c>
      <c r="B172" s="13">
        <v>0</v>
      </c>
      <c r="C172" s="13">
        <v>0</v>
      </c>
      <c r="D172">
        <f t="shared" si="5"/>
        <v>70</v>
      </c>
    </row>
    <row r="173" spans="1:4">
      <c r="A173">
        <v>4</v>
      </c>
      <c r="B173" s="13">
        <v>0</v>
      </c>
      <c r="C173" s="13">
        <v>1</v>
      </c>
      <c r="D173">
        <f t="shared" si="5"/>
        <v>71</v>
      </c>
    </row>
    <row r="174" spans="1:4">
      <c r="A174">
        <v>3</v>
      </c>
      <c r="B174" s="13">
        <v>0</v>
      </c>
      <c r="C174" s="13">
        <v>1</v>
      </c>
      <c r="D174">
        <f t="shared" si="5"/>
        <v>72</v>
      </c>
    </row>
    <row r="175" spans="1:4">
      <c r="A175">
        <v>2</v>
      </c>
      <c r="B175" s="13">
        <v>0</v>
      </c>
      <c r="C175" s="13">
        <v>1</v>
      </c>
      <c r="D175">
        <f t="shared" si="5"/>
        <v>73</v>
      </c>
    </row>
    <row r="176" spans="1:4">
      <c r="A176">
        <v>2</v>
      </c>
      <c r="B176" s="13">
        <v>1</v>
      </c>
      <c r="C176" s="13">
        <v>1</v>
      </c>
      <c r="D176">
        <f t="shared" si="5"/>
        <v>74</v>
      </c>
    </row>
    <row r="177" spans="1:4">
      <c r="A177">
        <v>2</v>
      </c>
      <c r="B177" s="13">
        <v>1</v>
      </c>
      <c r="C177" s="13">
        <v>1</v>
      </c>
      <c r="D177">
        <f t="shared" si="5"/>
        <v>75</v>
      </c>
    </row>
    <row r="178" spans="1:4">
      <c r="A178">
        <v>8</v>
      </c>
      <c r="B178" s="13">
        <v>1</v>
      </c>
      <c r="C178" s="13">
        <v>1</v>
      </c>
      <c r="D178">
        <f t="shared" si="5"/>
        <v>76</v>
      </c>
    </row>
    <row r="179" spans="1:4">
      <c r="A179">
        <v>4</v>
      </c>
      <c r="B179" s="13">
        <v>0</v>
      </c>
      <c r="C179" s="13">
        <v>0</v>
      </c>
      <c r="D179">
        <f t="shared" si="5"/>
        <v>77</v>
      </c>
    </row>
    <row r="180" spans="1:4">
      <c r="A180">
        <v>4</v>
      </c>
      <c r="B180" s="13">
        <v>0</v>
      </c>
      <c r="C180" s="13">
        <v>0</v>
      </c>
      <c r="D180">
        <f t="shared" si="5"/>
        <v>78</v>
      </c>
    </row>
    <row r="181" spans="1:4">
      <c r="A181">
        <v>2</v>
      </c>
      <c r="B181" s="13">
        <v>0</v>
      </c>
      <c r="C181" s="13">
        <v>1</v>
      </c>
      <c r="D181">
        <f t="shared" si="5"/>
        <v>79</v>
      </c>
    </row>
    <row r="182" spans="1:4">
      <c r="A182">
        <v>4</v>
      </c>
      <c r="B182" s="13">
        <v>0</v>
      </c>
      <c r="C182" s="13">
        <v>0</v>
      </c>
      <c r="D182">
        <f t="shared" si="5"/>
        <v>80</v>
      </c>
    </row>
    <row r="183" spans="1:4">
      <c r="A183">
        <v>2</v>
      </c>
      <c r="B183" s="13">
        <v>1</v>
      </c>
      <c r="C183" s="13">
        <v>1</v>
      </c>
      <c r="D183">
        <f t="shared" si="5"/>
        <v>81</v>
      </c>
    </row>
    <row r="184" spans="1:4">
      <c r="A184">
        <v>3</v>
      </c>
      <c r="B184" s="13">
        <v>0</v>
      </c>
      <c r="C184" s="13">
        <v>1</v>
      </c>
      <c r="D184">
        <f t="shared" si="5"/>
        <v>82</v>
      </c>
    </row>
    <row r="185" spans="1:4">
      <c r="A185">
        <v>5</v>
      </c>
      <c r="B185" s="13">
        <v>1</v>
      </c>
      <c r="C185" s="13">
        <v>1</v>
      </c>
      <c r="D185">
        <f t="shared" si="5"/>
        <v>83</v>
      </c>
    </row>
    <row r="186" spans="1:4">
      <c r="A186">
        <v>3</v>
      </c>
      <c r="B186" s="13">
        <v>0</v>
      </c>
      <c r="C186" s="14">
        <v>1</v>
      </c>
      <c r="D186">
        <f t="shared" si="5"/>
        <v>84</v>
      </c>
    </row>
    <row r="187" spans="1:4">
      <c r="A187">
        <v>1</v>
      </c>
      <c r="B187" s="13">
        <v>0</v>
      </c>
      <c r="C187" s="13">
        <v>1</v>
      </c>
      <c r="D187">
        <f t="shared" si="5"/>
        <v>85</v>
      </c>
    </row>
    <row r="188" spans="1:4">
      <c r="A188">
        <v>3</v>
      </c>
      <c r="B188" s="13">
        <v>1</v>
      </c>
      <c r="C188" s="13">
        <v>1</v>
      </c>
      <c r="D188">
        <f t="shared" si="5"/>
        <v>86</v>
      </c>
    </row>
    <row r="189" spans="1:4">
      <c r="A189">
        <v>3</v>
      </c>
      <c r="B189" s="13">
        <v>1</v>
      </c>
      <c r="C189" s="13">
        <v>1</v>
      </c>
      <c r="D189">
        <f t="shared" si="5"/>
        <v>87</v>
      </c>
    </row>
    <row r="190" spans="1:4">
      <c r="A190">
        <v>2</v>
      </c>
      <c r="B190" s="13">
        <v>0</v>
      </c>
      <c r="C190" s="13">
        <v>1</v>
      </c>
      <c r="D190">
        <f t="shared" si="5"/>
        <v>88</v>
      </c>
    </row>
    <row r="191" spans="1:4">
      <c r="A191">
        <v>5</v>
      </c>
      <c r="B191" s="13">
        <v>0</v>
      </c>
      <c r="C191" s="13">
        <v>0</v>
      </c>
      <c r="D191">
        <f t="shared" si="5"/>
        <v>89</v>
      </c>
    </row>
    <row r="192" spans="1:4">
      <c r="A192">
        <v>1</v>
      </c>
      <c r="B192" s="13">
        <v>0</v>
      </c>
      <c r="C192" s="13">
        <v>1</v>
      </c>
      <c r="D192">
        <f t="shared" si="5"/>
        <v>90</v>
      </c>
    </row>
    <row r="193" spans="1:4">
      <c r="A193">
        <v>3</v>
      </c>
      <c r="B193" s="13">
        <v>0</v>
      </c>
      <c r="C193" s="13">
        <v>1</v>
      </c>
      <c r="D193">
        <f t="shared" si="5"/>
        <v>91</v>
      </c>
    </row>
    <row r="194" spans="1:4">
      <c r="A194">
        <v>2</v>
      </c>
      <c r="B194" s="13">
        <v>1</v>
      </c>
      <c r="C194" s="13">
        <v>1</v>
      </c>
      <c r="D194">
        <f t="shared" si="5"/>
        <v>92</v>
      </c>
    </row>
    <row r="195" spans="1:4">
      <c r="A195">
        <v>1</v>
      </c>
      <c r="B195" s="13">
        <v>0</v>
      </c>
      <c r="C195" s="13">
        <v>1</v>
      </c>
      <c r="D195">
        <f t="shared" si="5"/>
        <v>93</v>
      </c>
    </row>
    <row r="196" spans="1:4">
      <c r="A196">
        <v>4</v>
      </c>
      <c r="B196" s="13">
        <v>0</v>
      </c>
      <c r="C196" s="13">
        <v>1</v>
      </c>
      <c r="D196">
        <f t="shared" si="5"/>
        <v>94</v>
      </c>
    </row>
    <row r="197" spans="1:4">
      <c r="A197">
        <v>3</v>
      </c>
      <c r="B197" s="13">
        <v>0</v>
      </c>
      <c r="C197" s="13">
        <v>1</v>
      </c>
      <c r="D197">
        <f t="shared" si="5"/>
        <v>95</v>
      </c>
    </row>
    <row r="198" spans="1:4">
      <c r="A198">
        <v>2</v>
      </c>
      <c r="B198" s="13">
        <v>0</v>
      </c>
      <c r="C198" s="13">
        <v>1</v>
      </c>
      <c r="D198">
        <f t="shared" si="5"/>
        <v>96</v>
      </c>
    </row>
    <row r="199" spans="1:4">
      <c r="A199">
        <v>3</v>
      </c>
      <c r="B199" s="13">
        <v>1</v>
      </c>
      <c r="C199" s="13">
        <v>1</v>
      </c>
      <c r="D199">
        <f t="shared" si="5"/>
        <v>97</v>
      </c>
    </row>
    <row r="200" spans="1:4">
      <c r="A200">
        <v>2</v>
      </c>
      <c r="B200" s="13">
        <v>0</v>
      </c>
      <c r="C200" s="13">
        <v>1</v>
      </c>
      <c r="D200">
        <f t="shared" si="5"/>
        <v>98</v>
      </c>
    </row>
    <row r="201" spans="1:4">
      <c r="A201">
        <v>2</v>
      </c>
      <c r="B201" s="13">
        <v>0</v>
      </c>
      <c r="C201" s="13">
        <v>1</v>
      </c>
      <c r="D201">
        <f t="shared" si="5"/>
        <v>99</v>
      </c>
    </row>
    <row r="202" spans="1:4">
      <c r="A202">
        <v>3</v>
      </c>
      <c r="B202" s="13">
        <v>0</v>
      </c>
      <c r="C202" s="13">
        <v>1</v>
      </c>
      <c r="D202">
        <f t="shared" si="5"/>
        <v>100</v>
      </c>
    </row>
    <row r="203" spans="1:4">
      <c r="A203">
        <v>2</v>
      </c>
      <c r="B203" s="13">
        <v>1</v>
      </c>
      <c r="C203" s="13">
        <v>1</v>
      </c>
      <c r="D203">
        <v>1</v>
      </c>
    </row>
    <row r="204" spans="1:4">
      <c r="A204">
        <v>4</v>
      </c>
      <c r="B204" s="13">
        <v>0</v>
      </c>
      <c r="C204" s="14">
        <v>0</v>
      </c>
      <c r="D204">
        <f t="shared" ref="D204:D235" si="6">D203+1</f>
        <v>2</v>
      </c>
    </row>
    <row r="205" spans="1:4">
      <c r="A205">
        <v>5</v>
      </c>
      <c r="B205" s="13">
        <v>0</v>
      </c>
      <c r="C205" s="14">
        <v>1</v>
      </c>
      <c r="D205">
        <f t="shared" si="6"/>
        <v>3</v>
      </c>
    </row>
    <row r="206" spans="1:4">
      <c r="A206">
        <v>4</v>
      </c>
      <c r="B206" s="13">
        <v>1</v>
      </c>
      <c r="C206" s="13">
        <v>1</v>
      </c>
      <c r="D206">
        <f t="shared" si="6"/>
        <v>4</v>
      </c>
    </row>
    <row r="207" spans="1:4">
      <c r="A207">
        <v>4</v>
      </c>
      <c r="B207" s="13">
        <v>0</v>
      </c>
      <c r="C207" s="13">
        <v>1</v>
      </c>
      <c r="D207">
        <f t="shared" si="6"/>
        <v>5</v>
      </c>
    </row>
    <row r="208" spans="1:4">
      <c r="A208">
        <v>2</v>
      </c>
      <c r="B208" s="13">
        <v>0</v>
      </c>
      <c r="C208" s="13">
        <v>0</v>
      </c>
      <c r="D208">
        <f t="shared" si="6"/>
        <v>6</v>
      </c>
    </row>
    <row r="209" spans="1:4">
      <c r="A209">
        <v>2</v>
      </c>
      <c r="B209" s="13">
        <v>0</v>
      </c>
      <c r="C209" s="13">
        <v>1</v>
      </c>
      <c r="D209">
        <f t="shared" si="6"/>
        <v>7</v>
      </c>
    </row>
    <row r="210" spans="1:4">
      <c r="A210">
        <v>5</v>
      </c>
      <c r="B210" s="13">
        <v>0</v>
      </c>
      <c r="C210" s="13">
        <v>1</v>
      </c>
      <c r="D210">
        <f t="shared" si="6"/>
        <v>8</v>
      </c>
    </row>
    <row r="211" spans="1:4">
      <c r="A211">
        <v>6</v>
      </c>
      <c r="B211" s="13">
        <v>0</v>
      </c>
      <c r="C211" s="13">
        <v>1</v>
      </c>
      <c r="D211">
        <f t="shared" si="6"/>
        <v>9</v>
      </c>
    </row>
    <row r="212" spans="1:4">
      <c r="A212">
        <v>1</v>
      </c>
      <c r="B212" s="13">
        <v>0</v>
      </c>
      <c r="C212" s="13">
        <v>1</v>
      </c>
      <c r="D212">
        <f t="shared" si="6"/>
        <v>10</v>
      </c>
    </row>
    <row r="213" spans="1:4">
      <c r="A213">
        <v>4</v>
      </c>
      <c r="B213" s="13">
        <v>0</v>
      </c>
      <c r="C213" s="13">
        <v>1</v>
      </c>
      <c r="D213">
        <f t="shared" si="6"/>
        <v>11</v>
      </c>
    </row>
    <row r="214" spans="1:4">
      <c r="A214">
        <v>1</v>
      </c>
      <c r="B214" s="13">
        <v>0</v>
      </c>
      <c r="C214" s="13">
        <v>1</v>
      </c>
      <c r="D214">
        <f t="shared" si="6"/>
        <v>12</v>
      </c>
    </row>
    <row r="215" spans="1:4">
      <c r="A215">
        <v>4</v>
      </c>
      <c r="B215" s="13">
        <v>1</v>
      </c>
      <c r="C215" s="13">
        <v>1</v>
      </c>
      <c r="D215">
        <f t="shared" si="6"/>
        <v>13</v>
      </c>
    </row>
    <row r="216" spans="1:4">
      <c r="A216">
        <v>2</v>
      </c>
      <c r="B216" s="13">
        <v>1</v>
      </c>
      <c r="C216" s="13">
        <v>1</v>
      </c>
      <c r="D216">
        <f t="shared" si="6"/>
        <v>14</v>
      </c>
    </row>
    <row r="217" spans="1:4">
      <c r="A217">
        <v>3</v>
      </c>
      <c r="B217" s="13">
        <v>0</v>
      </c>
      <c r="C217" s="13">
        <v>1</v>
      </c>
      <c r="D217">
        <f t="shared" si="6"/>
        <v>15</v>
      </c>
    </row>
    <row r="218" spans="1:4">
      <c r="A218">
        <v>5</v>
      </c>
      <c r="B218" s="13">
        <v>0</v>
      </c>
      <c r="C218" s="13">
        <v>1</v>
      </c>
      <c r="D218">
        <f t="shared" si="6"/>
        <v>16</v>
      </c>
    </row>
    <row r="219" spans="1:4">
      <c r="A219">
        <v>1</v>
      </c>
      <c r="B219" s="13">
        <v>1</v>
      </c>
      <c r="C219" s="13">
        <v>1</v>
      </c>
      <c r="D219">
        <f t="shared" si="6"/>
        <v>17</v>
      </c>
    </row>
    <row r="220" spans="1:4">
      <c r="A220">
        <v>3</v>
      </c>
      <c r="B220" s="13">
        <v>0</v>
      </c>
      <c r="C220" s="13">
        <v>1</v>
      </c>
      <c r="D220">
        <f t="shared" si="6"/>
        <v>18</v>
      </c>
    </row>
    <row r="221" spans="1:4">
      <c r="A221">
        <v>4</v>
      </c>
      <c r="B221" s="13">
        <v>0</v>
      </c>
      <c r="C221" s="13">
        <v>1</v>
      </c>
      <c r="D221">
        <f t="shared" si="6"/>
        <v>19</v>
      </c>
    </row>
    <row r="222" spans="1:4">
      <c r="A222">
        <v>7</v>
      </c>
      <c r="B222" s="13">
        <v>0</v>
      </c>
      <c r="C222" s="13">
        <v>0</v>
      </c>
      <c r="D222">
        <f t="shared" si="6"/>
        <v>20</v>
      </c>
    </row>
    <row r="223" spans="1:4">
      <c r="A223">
        <v>2</v>
      </c>
      <c r="B223" s="13">
        <v>1</v>
      </c>
      <c r="C223" s="13">
        <v>1</v>
      </c>
      <c r="D223">
        <f t="shared" si="6"/>
        <v>21</v>
      </c>
    </row>
    <row r="224" spans="1:4">
      <c r="A224">
        <v>4</v>
      </c>
      <c r="B224" s="13">
        <v>0</v>
      </c>
      <c r="C224" s="13">
        <v>1</v>
      </c>
      <c r="D224">
        <f t="shared" si="6"/>
        <v>22</v>
      </c>
    </row>
    <row r="225" spans="1:4">
      <c r="A225">
        <v>3</v>
      </c>
      <c r="B225" s="13">
        <v>0</v>
      </c>
      <c r="C225" s="13">
        <v>1</v>
      </c>
      <c r="D225">
        <f t="shared" si="6"/>
        <v>23</v>
      </c>
    </row>
    <row r="226" spans="1:4">
      <c r="A226">
        <v>4</v>
      </c>
      <c r="B226" s="13">
        <v>0</v>
      </c>
      <c r="C226" s="13">
        <v>1</v>
      </c>
      <c r="D226">
        <f t="shared" si="6"/>
        <v>24</v>
      </c>
    </row>
    <row r="227" spans="1:4">
      <c r="A227">
        <v>3</v>
      </c>
      <c r="B227" s="13">
        <v>0</v>
      </c>
      <c r="C227" s="13">
        <v>1</v>
      </c>
      <c r="D227">
        <f t="shared" si="6"/>
        <v>25</v>
      </c>
    </row>
    <row r="228" spans="1:4">
      <c r="A228">
        <v>3</v>
      </c>
      <c r="B228" s="13">
        <v>0</v>
      </c>
      <c r="C228" s="13">
        <v>1</v>
      </c>
      <c r="D228">
        <f t="shared" si="6"/>
        <v>26</v>
      </c>
    </row>
    <row r="229" spans="1:4">
      <c r="A229">
        <v>4</v>
      </c>
      <c r="B229" s="13">
        <v>0</v>
      </c>
      <c r="C229" s="13">
        <v>1</v>
      </c>
      <c r="D229">
        <f t="shared" si="6"/>
        <v>27</v>
      </c>
    </row>
    <row r="230" spans="1:4">
      <c r="A230">
        <v>4</v>
      </c>
      <c r="B230" s="13">
        <v>0</v>
      </c>
      <c r="C230" s="13">
        <v>1</v>
      </c>
      <c r="D230">
        <f t="shared" si="6"/>
        <v>28</v>
      </c>
    </row>
    <row r="231" spans="1:4">
      <c r="A231">
        <v>3</v>
      </c>
      <c r="B231" s="13">
        <v>0</v>
      </c>
      <c r="C231" s="13">
        <v>1</v>
      </c>
      <c r="D231">
        <f t="shared" si="6"/>
        <v>29</v>
      </c>
    </row>
    <row r="232" spans="1:4">
      <c r="A232">
        <v>2</v>
      </c>
      <c r="B232" s="13">
        <v>0</v>
      </c>
      <c r="C232" s="13">
        <v>1</v>
      </c>
      <c r="D232">
        <f t="shared" si="6"/>
        <v>30</v>
      </c>
    </row>
    <row r="233" spans="1:4">
      <c r="A233">
        <v>1</v>
      </c>
      <c r="B233" s="13">
        <v>0</v>
      </c>
      <c r="C233" s="13">
        <v>1</v>
      </c>
      <c r="D233">
        <f t="shared" si="6"/>
        <v>31</v>
      </c>
    </row>
    <row r="234" spans="1:4">
      <c r="A234">
        <v>2</v>
      </c>
      <c r="B234" s="13">
        <v>0</v>
      </c>
      <c r="C234" s="13">
        <v>1</v>
      </c>
      <c r="D234">
        <f t="shared" si="6"/>
        <v>32</v>
      </c>
    </row>
    <row r="235" spans="1:4">
      <c r="A235">
        <v>2</v>
      </c>
      <c r="B235" s="13">
        <v>0</v>
      </c>
      <c r="C235" s="13">
        <v>1</v>
      </c>
      <c r="D235">
        <f t="shared" si="6"/>
        <v>33</v>
      </c>
    </row>
    <row r="236" spans="1:4">
      <c r="A236">
        <v>3</v>
      </c>
      <c r="B236" s="13">
        <v>0</v>
      </c>
      <c r="C236" s="13">
        <v>1</v>
      </c>
      <c r="D236">
        <f t="shared" ref="D236:D267" si="7">D235+1</f>
        <v>34</v>
      </c>
    </row>
    <row r="237" spans="1:4">
      <c r="A237">
        <v>1</v>
      </c>
      <c r="B237" s="13">
        <v>0</v>
      </c>
      <c r="C237" s="13">
        <v>1</v>
      </c>
      <c r="D237">
        <f t="shared" si="7"/>
        <v>35</v>
      </c>
    </row>
    <row r="238" spans="1:4">
      <c r="A238">
        <v>2</v>
      </c>
      <c r="B238" s="13">
        <v>1</v>
      </c>
      <c r="C238" s="13">
        <v>1</v>
      </c>
      <c r="D238">
        <f t="shared" si="7"/>
        <v>36</v>
      </c>
    </row>
    <row r="239" spans="1:4">
      <c r="A239">
        <v>2</v>
      </c>
      <c r="B239" s="13">
        <v>0</v>
      </c>
      <c r="C239" s="13">
        <v>1</v>
      </c>
      <c r="D239">
        <f t="shared" si="7"/>
        <v>37</v>
      </c>
    </row>
    <row r="240" spans="1:4">
      <c r="A240">
        <v>3</v>
      </c>
      <c r="B240" s="13">
        <v>0</v>
      </c>
      <c r="C240" s="13">
        <v>1</v>
      </c>
      <c r="D240">
        <f t="shared" si="7"/>
        <v>38</v>
      </c>
    </row>
    <row r="241" spans="1:4">
      <c r="A241">
        <v>1</v>
      </c>
      <c r="B241" s="13">
        <v>0</v>
      </c>
      <c r="C241" s="13">
        <v>1</v>
      </c>
      <c r="D241">
        <f t="shared" si="7"/>
        <v>39</v>
      </c>
    </row>
    <row r="242" spans="1:4">
      <c r="A242">
        <v>3</v>
      </c>
      <c r="B242" s="13">
        <v>0</v>
      </c>
      <c r="C242" s="13">
        <v>1</v>
      </c>
      <c r="D242">
        <f t="shared" si="7"/>
        <v>40</v>
      </c>
    </row>
    <row r="243" spans="1:4">
      <c r="A243">
        <v>2</v>
      </c>
      <c r="B243" s="13">
        <v>0</v>
      </c>
      <c r="C243" s="13">
        <v>1</v>
      </c>
      <c r="D243">
        <f t="shared" si="7"/>
        <v>41</v>
      </c>
    </row>
    <row r="244" spans="1:4">
      <c r="A244">
        <v>5</v>
      </c>
      <c r="B244" s="13">
        <v>0</v>
      </c>
      <c r="C244" s="13">
        <v>1</v>
      </c>
      <c r="D244">
        <f t="shared" si="7"/>
        <v>42</v>
      </c>
    </row>
    <row r="245" spans="1:4">
      <c r="A245">
        <v>7</v>
      </c>
      <c r="B245" s="13">
        <v>1</v>
      </c>
      <c r="C245" s="13">
        <v>1</v>
      </c>
      <c r="D245">
        <f t="shared" si="7"/>
        <v>43</v>
      </c>
    </row>
    <row r="246" spans="1:4">
      <c r="A246">
        <v>2</v>
      </c>
      <c r="B246" s="13">
        <v>1</v>
      </c>
      <c r="C246" s="13">
        <v>1</v>
      </c>
      <c r="D246">
        <f t="shared" si="7"/>
        <v>44</v>
      </c>
    </row>
    <row r="247" spans="1:4">
      <c r="A247">
        <v>3</v>
      </c>
      <c r="B247" s="13">
        <v>0</v>
      </c>
      <c r="C247" s="13">
        <v>0</v>
      </c>
      <c r="D247">
        <f t="shared" si="7"/>
        <v>45</v>
      </c>
    </row>
    <row r="248" spans="1:4">
      <c r="A248">
        <v>3</v>
      </c>
      <c r="B248" s="13">
        <v>0</v>
      </c>
      <c r="C248" s="13">
        <v>1</v>
      </c>
      <c r="D248">
        <f t="shared" si="7"/>
        <v>46</v>
      </c>
    </row>
    <row r="249" spans="1:4">
      <c r="A249">
        <v>3</v>
      </c>
      <c r="B249" s="13">
        <v>0</v>
      </c>
      <c r="C249" s="13">
        <v>1</v>
      </c>
      <c r="D249">
        <f t="shared" si="7"/>
        <v>47</v>
      </c>
    </row>
    <row r="250" spans="1:4">
      <c r="A250">
        <v>3</v>
      </c>
      <c r="B250" s="13">
        <v>0</v>
      </c>
      <c r="C250" s="13">
        <v>0</v>
      </c>
      <c r="D250">
        <f t="shared" si="7"/>
        <v>48</v>
      </c>
    </row>
    <row r="251" spans="1:4">
      <c r="A251">
        <v>2</v>
      </c>
      <c r="B251" s="13">
        <v>0</v>
      </c>
      <c r="C251" s="13">
        <v>1</v>
      </c>
      <c r="D251">
        <f t="shared" si="7"/>
        <v>49</v>
      </c>
    </row>
    <row r="252" spans="1:4">
      <c r="A252">
        <v>6</v>
      </c>
      <c r="B252" s="13">
        <v>1</v>
      </c>
      <c r="C252" s="13">
        <v>1</v>
      </c>
      <c r="D252">
        <f t="shared" si="7"/>
        <v>50</v>
      </c>
    </row>
    <row r="253" spans="1:4">
      <c r="A253">
        <v>2</v>
      </c>
      <c r="B253" s="13">
        <v>0</v>
      </c>
      <c r="C253" s="13">
        <v>0</v>
      </c>
      <c r="D253">
        <f t="shared" si="7"/>
        <v>51</v>
      </c>
    </row>
    <row r="254" spans="1:4">
      <c r="A254">
        <v>1</v>
      </c>
      <c r="B254" s="13">
        <v>0</v>
      </c>
      <c r="C254" s="13">
        <v>1</v>
      </c>
      <c r="D254">
        <f t="shared" si="7"/>
        <v>52</v>
      </c>
    </row>
    <row r="255" spans="1:4">
      <c r="A255">
        <v>3</v>
      </c>
      <c r="B255" s="13">
        <v>0</v>
      </c>
      <c r="C255" s="13">
        <v>1</v>
      </c>
      <c r="D255">
        <f t="shared" si="7"/>
        <v>53</v>
      </c>
    </row>
    <row r="256" spans="1:4">
      <c r="A256">
        <v>2</v>
      </c>
      <c r="B256" s="13">
        <v>0</v>
      </c>
      <c r="C256" s="13">
        <v>1</v>
      </c>
      <c r="D256">
        <f t="shared" si="7"/>
        <v>54</v>
      </c>
    </row>
    <row r="257" spans="1:4">
      <c r="A257">
        <v>3</v>
      </c>
      <c r="B257" s="13">
        <v>0</v>
      </c>
      <c r="C257" s="13">
        <v>1</v>
      </c>
      <c r="D257">
        <f t="shared" si="7"/>
        <v>55</v>
      </c>
    </row>
    <row r="258" spans="1:4">
      <c r="A258">
        <v>6</v>
      </c>
      <c r="B258" s="13">
        <v>1</v>
      </c>
      <c r="C258" s="13">
        <v>1</v>
      </c>
      <c r="D258">
        <f t="shared" si="7"/>
        <v>56</v>
      </c>
    </row>
    <row r="259" spans="1:4">
      <c r="A259">
        <v>2</v>
      </c>
      <c r="B259" s="13">
        <v>0</v>
      </c>
      <c r="C259" s="13">
        <v>1</v>
      </c>
      <c r="D259">
        <f t="shared" si="7"/>
        <v>57</v>
      </c>
    </row>
    <row r="260" spans="1:4">
      <c r="A260">
        <v>3</v>
      </c>
      <c r="B260" s="13">
        <v>0</v>
      </c>
      <c r="C260" s="13">
        <v>1</v>
      </c>
      <c r="D260">
        <f t="shared" si="7"/>
        <v>58</v>
      </c>
    </row>
    <row r="261" spans="1:4">
      <c r="A261">
        <v>4</v>
      </c>
      <c r="B261" s="13">
        <v>0</v>
      </c>
      <c r="C261" s="13">
        <v>0</v>
      </c>
      <c r="D261">
        <f t="shared" si="7"/>
        <v>59</v>
      </c>
    </row>
    <row r="262" spans="1:4">
      <c r="A262">
        <v>1</v>
      </c>
      <c r="B262" s="13">
        <v>0</v>
      </c>
      <c r="C262" s="13">
        <v>0</v>
      </c>
      <c r="D262">
        <f t="shared" si="7"/>
        <v>60</v>
      </c>
    </row>
    <row r="263" spans="1:4">
      <c r="A263">
        <v>4</v>
      </c>
      <c r="B263" s="13">
        <v>0</v>
      </c>
      <c r="C263" s="13">
        <v>1</v>
      </c>
      <c r="D263">
        <f t="shared" si="7"/>
        <v>61</v>
      </c>
    </row>
    <row r="264" spans="1:4">
      <c r="A264">
        <v>3</v>
      </c>
      <c r="B264" s="13">
        <v>1</v>
      </c>
      <c r="C264" s="13">
        <v>1</v>
      </c>
      <c r="D264">
        <f t="shared" si="7"/>
        <v>62</v>
      </c>
    </row>
    <row r="265" spans="1:4">
      <c r="A265">
        <v>1</v>
      </c>
      <c r="B265" s="13">
        <v>0</v>
      </c>
      <c r="C265" s="13">
        <v>1</v>
      </c>
      <c r="D265">
        <f t="shared" si="7"/>
        <v>63</v>
      </c>
    </row>
    <row r="266" spans="1:4">
      <c r="A266">
        <v>4</v>
      </c>
      <c r="B266" s="13">
        <v>0</v>
      </c>
      <c r="C266" s="13">
        <v>1</v>
      </c>
      <c r="D266">
        <f t="shared" si="7"/>
        <v>64</v>
      </c>
    </row>
    <row r="267" spans="1:4">
      <c r="A267">
        <v>5</v>
      </c>
      <c r="B267" s="13">
        <v>0</v>
      </c>
      <c r="C267" s="13">
        <v>1</v>
      </c>
      <c r="D267">
        <f t="shared" si="7"/>
        <v>65</v>
      </c>
    </row>
    <row r="268" spans="1:4">
      <c r="A268">
        <v>1</v>
      </c>
      <c r="B268" s="13">
        <v>0</v>
      </c>
      <c r="C268" s="13">
        <v>0</v>
      </c>
      <c r="D268">
        <f t="shared" ref="D268:D302" si="8">D267+1</f>
        <v>66</v>
      </c>
    </row>
    <row r="269" spans="1:4">
      <c r="A269">
        <v>3</v>
      </c>
      <c r="B269" s="13">
        <v>0</v>
      </c>
      <c r="C269" s="13">
        <v>1</v>
      </c>
      <c r="D269">
        <f t="shared" si="8"/>
        <v>67</v>
      </c>
    </row>
    <row r="270" spans="1:4">
      <c r="A270">
        <v>2</v>
      </c>
      <c r="B270" s="13">
        <v>0</v>
      </c>
      <c r="C270" s="13">
        <v>1</v>
      </c>
      <c r="D270">
        <f t="shared" si="8"/>
        <v>68</v>
      </c>
    </row>
    <row r="271" spans="1:4">
      <c r="A271">
        <v>3</v>
      </c>
      <c r="B271" s="13">
        <v>0</v>
      </c>
      <c r="C271" s="13">
        <v>1</v>
      </c>
      <c r="D271">
        <f t="shared" si="8"/>
        <v>69</v>
      </c>
    </row>
    <row r="272" spans="1:4">
      <c r="A272">
        <v>1</v>
      </c>
      <c r="B272" s="13">
        <v>0</v>
      </c>
      <c r="C272" s="13">
        <v>1</v>
      </c>
      <c r="D272">
        <f t="shared" si="8"/>
        <v>70</v>
      </c>
    </row>
    <row r="273" spans="1:4">
      <c r="A273">
        <v>2</v>
      </c>
      <c r="B273" s="13">
        <v>0</v>
      </c>
      <c r="C273" s="13">
        <v>1</v>
      </c>
      <c r="D273">
        <f t="shared" si="8"/>
        <v>71</v>
      </c>
    </row>
    <row r="274" spans="1:4">
      <c r="A274">
        <v>2</v>
      </c>
      <c r="B274" s="13">
        <v>1</v>
      </c>
      <c r="C274" s="13">
        <v>1</v>
      </c>
      <c r="D274">
        <f t="shared" si="8"/>
        <v>72</v>
      </c>
    </row>
    <row r="275" spans="1:4">
      <c r="A275">
        <v>3</v>
      </c>
      <c r="B275" s="13">
        <v>0</v>
      </c>
      <c r="C275" s="14">
        <v>1</v>
      </c>
      <c r="D275">
        <f t="shared" si="8"/>
        <v>73</v>
      </c>
    </row>
    <row r="276" spans="1:4">
      <c r="A276">
        <v>2</v>
      </c>
      <c r="B276" s="13">
        <v>0</v>
      </c>
      <c r="C276" s="13">
        <v>0</v>
      </c>
      <c r="D276">
        <f t="shared" si="8"/>
        <v>74</v>
      </c>
    </row>
    <row r="277" spans="1:4">
      <c r="A277">
        <v>1</v>
      </c>
      <c r="B277" s="13">
        <v>0</v>
      </c>
      <c r="C277" s="14">
        <v>1</v>
      </c>
      <c r="D277">
        <f t="shared" si="8"/>
        <v>75</v>
      </c>
    </row>
    <row r="278" spans="1:4">
      <c r="A278">
        <v>3</v>
      </c>
      <c r="B278" s="13">
        <v>0</v>
      </c>
      <c r="C278" s="13">
        <v>1</v>
      </c>
      <c r="D278">
        <f t="shared" si="8"/>
        <v>76</v>
      </c>
    </row>
    <row r="279" spans="1:4">
      <c r="A279">
        <v>3</v>
      </c>
      <c r="B279" s="13">
        <v>0</v>
      </c>
      <c r="C279" s="13">
        <v>1</v>
      </c>
      <c r="D279">
        <f t="shared" si="8"/>
        <v>77</v>
      </c>
    </row>
    <row r="280" spans="1:4">
      <c r="A280">
        <v>2</v>
      </c>
      <c r="B280" s="13">
        <v>0</v>
      </c>
      <c r="C280" s="13">
        <v>1</v>
      </c>
      <c r="D280">
        <f t="shared" si="8"/>
        <v>78</v>
      </c>
    </row>
    <row r="281" spans="1:4">
      <c r="A281">
        <v>2</v>
      </c>
      <c r="B281" s="13">
        <v>0</v>
      </c>
      <c r="C281" s="13">
        <v>1</v>
      </c>
      <c r="D281">
        <f t="shared" si="8"/>
        <v>79</v>
      </c>
    </row>
    <row r="282" spans="1:4">
      <c r="A282">
        <v>3</v>
      </c>
      <c r="B282" s="13">
        <v>0</v>
      </c>
      <c r="C282" s="13">
        <v>0</v>
      </c>
      <c r="D282">
        <f t="shared" si="8"/>
        <v>80</v>
      </c>
    </row>
    <row r="283" spans="1:4">
      <c r="A283">
        <v>3</v>
      </c>
      <c r="B283" s="13">
        <v>1</v>
      </c>
      <c r="C283" s="13">
        <v>1</v>
      </c>
      <c r="D283">
        <f t="shared" si="8"/>
        <v>81</v>
      </c>
    </row>
    <row r="284" spans="1:4">
      <c r="A284">
        <v>3</v>
      </c>
      <c r="B284" s="13">
        <v>0</v>
      </c>
      <c r="C284" s="13">
        <v>1</v>
      </c>
      <c r="D284">
        <f t="shared" si="8"/>
        <v>82</v>
      </c>
    </row>
    <row r="285" spans="1:4">
      <c r="A285">
        <v>6</v>
      </c>
      <c r="B285" s="13">
        <v>0</v>
      </c>
      <c r="C285" s="13">
        <v>1</v>
      </c>
      <c r="D285">
        <f t="shared" si="8"/>
        <v>83</v>
      </c>
    </row>
    <row r="286" spans="1:4">
      <c r="A286">
        <v>3</v>
      </c>
      <c r="B286" s="13">
        <v>0</v>
      </c>
      <c r="C286" s="13">
        <v>1</v>
      </c>
      <c r="D286">
        <f t="shared" si="8"/>
        <v>84</v>
      </c>
    </row>
    <row r="287" spans="1:4">
      <c r="A287">
        <v>3</v>
      </c>
      <c r="B287" s="13">
        <v>1</v>
      </c>
      <c r="C287" s="13">
        <v>1</v>
      </c>
      <c r="D287">
        <f t="shared" si="8"/>
        <v>85</v>
      </c>
    </row>
    <row r="288" spans="1:4">
      <c r="A288">
        <v>2</v>
      </c>
      <c r="B288" s="13">
        <v>0</v>
      </c>
      <c r="C288" s="13">
        <v>0</v>
      </c>
      <c r="D288">
        <f t="shared" si="8"/>
        <v>86</v>
      </c>
    </row>
    <row r="289" spans="1:4">
      <c r="A289">
        <v>2</v>
      </c>
      <c r="B289" s="13">
        <v>0</v>
      </c>
      <c r="C289" s="13">
        <v>0</v>
      </c>
      <c r="D289">
        <f t="shared" si="8"/>
        <v>87</v>
      </c>
    </row>
    <row r="290" spans="1:4">
      <c r="A290">
        <v>1</v>
      </c>
      <c r="B290" s="13">
        <v>0</v>
      </c>
      <c r="C290" s="13">
        <v>1</v>
      </c>
      <c r="D290">
        <f t="shared" si="8"/>
        <v>88</v>
      </c>
    </row>
    <row r="291" spans="1:4">
      <c r="A291">
        <v>2</v>
      </c>
      <c r="B291" s="14">
        <v>0</v>
      </c>
      <c r="C291" s="13">
        <v>1</v>
      </c>
      <c r="D291">
        <f t="shared" si="8"/>
        <v>89</v>
      </c>
    </row>
    <row r="292" spans="1:4">
      <c r="A292">
        <v>4</v>
      </c>
      <c r="B292" s="13">
        <v>0</v>
      </c>
      <c r="C292" s="13">
        <v>1</v>
      </c>
      <c r="D292">
        <f t="shared" si="8"/>
        <v>90</v>
      </c>
    </row>
    <row r="293" spans="1:4">
      <c r="A293">
        <v>2</v>
      </c>
      <c r="B293" s="13">
        <v>1</v>
      </c>
      <c r="C293" s="13">
        <v>1</v>
      </c>
      <c r="D293">
        <f t="shared" si="8"/>
        <v>91</v>
      </c>
    </row>
    <row r="294" spans="1:4">
      <c r="A294">
        <v>5</v>
      </c>
      <c r="B294" s="15">
        <v>0</v>
      </c>
      <c r="C294" s="13">
        <v>1</v>
      </c>
      <c r="D294">
        <f t="shared" si="8"/>
        <v>92</v>
      </c>
    </row>
    <row r="295" spans="1:4">
      <c r="A295">
        <v>1</v>
      </c>
      <c r="B295" s="13">
        <v>0</v>
      </c>
      <c r="C295" s="13">
        <v>1</v>
      </c>
      <c r="D295">
        <f t="shared" si="8"/>
        <v>93</v>
      </c>
    </row>
    <row r="296" spans="1:4">
      <c r="A296">
        <v>5</v>
      </c>
      <c r="B296" s="13">
        <v>0</v>
      </c>
      <c r="C296" s="13">
        <v>1</v>
      </c>
      <c r="D296">
        <f t="shared" si="8"/>
        <v>94</v>
      </c>
    </row>
    <row r="297" spans="1:4">
      <c r="A297">
        <v>2</v>
      </c>
      <c r="B297" s="13">
        <v>1</v>
      </c>
      <c r="C297" s="13">
        <v>1</v>
      </c>
      <c r="D297">
        <f t="shared" si="8"/>
        <v>95</v>
      </c>
    </row>
    <row r="298" spans="1:4">
      <c r="A298">
        <v>2</v>
      </c>
      <c r="B298" s="13">
        <v>1</v>
      </c>
      <c r="C298" s="13">
        <v>1</v>
      </c>
      <c r="D298">
        <f t="shared" si="8"/>
        <v>96</v>
      </c>
    </row>
    <row r="299" spans="1:4">
      <c r="A299">
        <v>3</v>
      </c>
      <c r="B299" s="13">
        <v>0</v>
      </c>
      <c r="C299" s="13">
        <v>1</v>
      </c>
      <c r="D299">
        <f t="shared" si="8"/>
        <v>97</v>
      </c>
    </row>
    <row r="300" spans="1:4">
      <c r="A300">
        <v>3</v>
      </c>
      <c r="B300" s="13">
        <v>0</v>
      </c>
      <c r="C300" s="14">
        <v>1</v>
      </c>
      <c r="D300">
        <f t="shared" si="8"/>
        <v>98</v>
      </c>
    </row>
    <row r="301" spans="1:4">
      <c r="A301">
        <v>2</v>
      </c>
      <c r="B301" s="13">
        <v>0</v>
      </c>
      <c r="C301" s="13">
        <v>0</v>
      </c>
      <c r="D301">
        <f t="shared" si="8"/>
        <v>99</v>
      </c>
    </row>
    <row r="302" spans="1:4">
      <c r="A302">
        <v>4</v>
      </c>
      <c r="B302" s="13">
        <v>0</v>
      </c>
      <c r="C302" s="13">
        <v>1</v>
      </c>
      <c r="D302">
        <f t="shared" si="8"/>
        <v>100</v>
      </c>
    </row>
    <row r="303" spans="1:4">
      <c r="A303" t="s">
        <v>284</v>
      </c>
      <c r="B303" t="s">
        <v>283</v>
      </c>
      <c r="C303" t="s">
        <v>282</v>
      </c>
      <c r="D303" t="s">
        <v>281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가설1</vt:lpstr>
      <vt:lpstr>결론1</vt:lpstr>
      <vt:lpstr>가설2</vt:lpstr>
      <vt:lpstr>결론2</vt:lpstr>
      <vt:lpstr>가설3</vt:lpstr>
      <vt:lpstr>결론3</vt:lpstr>
      <vt:lpstr>가설4</vt:lpstr>
      <vt:lpstr>결론4</vt:lpstr>
      <vt:lpstr>가설5</vt:lpstr>
      <vt:lpstr>결론5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Taeho</dc:creator>
  <cp:lastModifiedBy>LSH</cp:lastModifiedBy>
  <dcterms:created xsi:type="dcterms:W3CDTF">2016-06-05T02:54:59Z</dcterms:created>
  <dcterms:modified xsi:type="dcterms:W3CDTF">2016-06-09T07:03:53Z</dcterms:modified>
</cp:coreProperties>
</file>